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3FAABBD5-E657-4EED-A05A-D9B3BD7BCB78}" xr6:coauthVersionLast="47" xr6:coauthVersionMax="47" xr10:uidLastSave="{00000000-0000-0000-0000-000000000000}"/>
  <workbookProtection workbookAlgorithmName="SHA-512" workbookHashValue="0ojhqOwCqvY6jDJP79w8FPyc0NX3lBepaQqVkje0mXRpW0cLvWaNIX+yC6/TOHPlKodrxSGLZdVGwsC7IoKScQ==" workbookSaltValue="WEGgr2QdMX85VuJyOn6mWQ==" workbookSpinCount="100000" lockStructure="1"/>
  <bookViews>
    <workbookView xWindow="-110" yWindow="-110" windowWidth="38620" windowHeight="21220" tabRatio="961" activeTab="53"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08" l="1"/>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F161" i="96"/>
  <c r="AG161" i="96" s="1"/>
  <c r="AD161" i="96"/>
  <c r="AG160" i="96"/>
  <c r="AF160" i="96"/>
  <c r="AD160" i="96"/>
  <c r="AD159" i="96"/>
  <c r="AF159" i="96" s="1"/>
  <c r="AF158" i="96"/>
  <c r="AG158" i="96" s="1"/>
  <c r="AD158" i="96"/>
  <c r="AG157" i="96"/>
  <c r="AF157" i="96"/>
  <c r="AD157" i="96"/>
  <c r="AD152" i="96"/>
  <c r="AF151" i="96"/>
  <c r="AD151" i="96"/>
  <c r="AD150" i="96"/>
  <c r="AF150" i="96" s="1"/>
  <c r="AD149" i="96"/>
  <c r="AD148" i="96"/>
  <c r="AF148" i="96" s="1"/>
  <c r="AD147" i="96"/>
  <c r="AF147" i="96" s="1"/>
  <c r="AD146" i="96"/>
  <c r="AF145" i="96"/>
  <c r="AD145" i="96"/>
  <c r="AF136" i="96"/>
  <c r="AG136" i="96" s="1"/>
  <c r="AD136" i="96"/>
  <c r="AD135" i="96"/>
  <c r="AF135" i="96" s="1"/>
  <c r="AG135" i="96" s="1"/>
  <c r="AF134" i="96"/>
  <c r="AG134" i="96" s="1"/>
  <c r="AD134" i="96"/>
  <c r="AG133" i="96"/>
  <c r="AF133" i="96"/>
  <c r="AD133" i="96"/>
  <c r="AD132" i="96"/>
  <c r="AF132" i="96" s="1"/>
  <c r="AF127" i="96"/>
  <c r="AD127" i="96"/>
  <c r="AD126" i="96"/>
  <c r="AF126" i="96" s="1"/>
  <c r="AD125" i="96"/>
  <c r="AD124" i="96"/>
  <c r="AF124" i="96" s="1"/>
  <c r="AD123" i="96"/>
  <c r="AF123" i="96" s="1"/>
  <c r="AD122" i="96"/>
  <c r="AF121" i="96"/>
  <c r="AD121" i="96"/>
  <c r="AD120" i="96"/>
  <c r="AF120" i="96" s="1"/>
  <c r="AD119" i="96"/>
  <c r="AF118" i="96"/>
  <c r="AD118" i="96"/>
  <c r="AD117" i="96"/>
  <c r="AF117" i="96" s="1"/>
  <c r="AD116" i="96"/>
  <c r="AD115" i="96"/>
  <c r="AF115" i="96" s="1"/>
  <c r="AD114" i="96"/>
  <c r="AF114" i="96" s="1"/>
  <c r="AD113" i="96"/>
  <c r="AF112" i="96"/>
  <c r="AD112" i="96"/>
  <c r="AD111" i="96"/>
  <c r="AF111" i="96" s="1"/>
  <c r="AD110" i="96"/>
  <c r="AF109" i="96"/>
  <c r="AD109" i="96"/>
  <c r="AD108" i="96"/>
  <c r="AF108" i="96" s="1"/>
  <c r="AD107" i="96"/>
  <c r="AD106" i="96"/>
  <c r="AF106" i="96" s="1"/>
  <c r="AD105" i="96"/>
  <c r="AF105" i="96" s="1"/>
  <c r="AD104" i="96"/>
  <c r="AF103" i="96"/>
  <c r="AD103" i="96"/>
  <c r="AD102" i="96"/>
  <c r="AF102" i="96" s="1"/>
  <c r="AD101" i="96"/>
  <c r="AF100" i="96"/>
  <c r="AD100" i="96"/>
  <c r="AD99" i="96"/>
  <c r="AF99" i="96" s="1"/>
  <c r="AD98" i="96"/>
  <c r="AD97" i="96"/>
  <c r="AF97" i="96" s="1"/>
  <c r="AD96" i="96"/>
  <c r="AF96" i="96" s="1"/>
  <c r="AD95" i="96"/>
  <c r="AF94" i="96"/>
  <c r="AD94" i="96"/>
  <c r="AD93" i="96"/>
  <c r="AF93" i="96" s="1"/>
  <c r="AD92" i="96"/>
  <c r="AF91" i="96"/>
  <c r="AD91" i="96"/>
  <c r="AD90" i="96"/>
  <c r="AF90" i="96" s="1"/>
  <c r="AD89" i="96"/>
  <c r="AD88" i="96"/>
  <c r="AF88" i="96" s="1"/>
  <c r="AD87" i="96"/>
  <c r="AF87" i="96" s="1"/>
  <c r="AD86" i="96"/>
  <c r="AF85" i="96"/>
  <c r="AD85" i="96"/>
  <c r="AD84" i="96"/>
  <c r="AF84" i="96" s="1"/>
  <c r="AD83" i="96"/>
  <c r="AF82" i="96"/>
  <c r="AD82" i="96"/>
  <c r="AD81" i="96"/>
  <c r="AF81" i="96" s="1"/>
  <c r="AD80" i="96"/>
  <c r="AD79" i="96"/>
  <c r="AF79" i="96" s="1"/>
  <c r="AD78" i="96"/>
  <c r="AF78" i="96" s="1"/>
  <c r="AD77" i="96"/>
  <c r="AF76" i="96"/>
  <c r="AD76" i="96"/>
  <c r="AD75" i="96"/>
  <c r="AF75" i="96" s="1"/>
  <c r="AD74" i="96"/>
  <c r="AF73" i="96"/>
  <c r="AD73" i="96"/>
  <c r="AD72" i="96"/>
  <c r="AF72" i="96" s="1"/>
  <c r="AD71" i="96"/>
  <c r="AD70" i="96"/>
  <c r="AF70" i="96" s="1"/>
  <c r="AD69" i="96"/>
  <c r="AF69" i="96" s="1"/>
  <c r="AD68" i="96"/>
  <c r="AF67" i="96"/>
  <c r="AD67" i="96"/>
  <c r="AD66" i="96"/>
  <c r="AF66" i="96" s="1"/>
  <c r="AD65" i="96"/>
  <c r="AF64" i="96"/>
  <c r="AD64" i="96"/>
  <c r="AD63" i="96"/>
  <c r="AF63" i="96" s="1"/>
  <c r="AD62" i="96"/>
  <c r="AD61" i="96"/>
  <c r="AF61" i="96" s="1"/>
  <c r="AD60" i="96"/>
  <c r="AF60" i="96" s="1"/>
  <c r="AD59" i="96"/>
  <c r="AF58" i="96"/>
  <c r="AD58" i="96"/>
  <c r="AD57" i="96"/>
  <c r="AF57" i="96" s="1"/>
  <c r="AD56" i="96"/>
  <c r="AF55" i="96"/>
  <c r="AD55" i="96"/>
  <c r="AD54" i="96"/>
  <c r="AF54" i="96" s="1"/>
  <c r="AD53" i="96"/>
  <c r="AD52" i="96"/>
  <c r="AF52" i="96" s="1"/>
  <c r="AD51" i="96"/>
  <c r="AF51" i="96" s="1"/>
  <c r="AD42" i="96"/>
  <c r="AF42" i="96" s="1"/>
  <c r="AG42" i="96" s="1"/>
  <c r="AD41" i="96"/>
  <c r="AD40" i="96"/>
  <c r="AG39" i="96"/>
  <c r="AF39" i="96"/>
  <c r="AD39" i="96"/>
  <c r="AD38" i="96"/>
  <c r="AF38" i="96" s="1"/>
  <c r="AD33" i="96"/>
  <c r="AF33" i="96" s="1"/>
  <c r="AD32" i="96"/>
  <c r="AF31" i="96"/>
  <c r="AD31" i="96"/>
  <c r="AD30" i="96"/>
  <c r="AF30" i="96" s="1"/>
  <c r="AD29" i="96"/>
  <c r="AF28" i="96"/>
  <c r="AD28" i="96"/>
  <c r="AD27" i="96"/>
  <c r="AF27" i="96" s="1"/>
  <c r="AD26" i="96"/>
  <c r="AD25" i="96"/>
  <c r="AF25" i="96" s="1"/>
  <c r="AD24" i="96"/>
  <c r="AF24" i="96" s="1"/>
  <c r="AD23" i="96"/>
  <c r="AF22" i="96"/>
  <c r="AD22" i="96"/>
  <c r="AD21" i="96"/>
  <c r="AF20" i="96"/>
  <c r="AG20" i="96" s="1"/>
  <c r="AD20" i="96"/>
  <c r="E11" i="96"/>
  <c r="D11" i="96"/>
  <c r="C11" i="96"/>
  <c r="AD161" i="95"/>
  <c r="AF161" i="95" s="1"/>
  <c r="AD160" i="95"/>
  <c r="AF160" i="95" s="1"/>
  <c r="AG160" i="95" s="1"/>
  <c r="AD159" i="95"/>
  <c r="AF158" i="95"/>
  <c r="AD158" i="95"/>
  <c r="AD157" i="95"/>
  <c r="AD152" i="95"/>
  <c r="AF152" i="95" s="1"/>
  <c r="AD151" i="95"/>
  <c r="AF151" i="95" s="1"/>
  <c r="AG151" i="95" s="1"/>
  <c r="AD150" i="95"/>
  <c r="AD149" i="95"/>
  <c r="AF149" i="95" s="1"/>
  <c r="AG149" i="95" s="1"/>
  <c r="AD148" i="95"/>
  <c r="AF147" i="95"/>
  <c r="AG147" i="95" s="1"/>
  <c r="AD147" i="95"/>
  <c r="AD146" i="95"/>
  <c r="AF146" i="95" s="1"/>
  <c r="AG146" i="95" s="1"/>
  <c r="AD145" i="95"/>
  <c r="AD136" i="95"/>
  <c r="AF136" i="95" s="1"/>
  <c r="AD135" i="95"/>
  <c r="AF134" i="95"/>
  <c r="AD134" i="95"/>
  <c r="AD133" i="95"/>
  <c r="AF133" i="95" s="1"/>
  <c r="AG133" i="95" s="1"/>
  <c r="AF132" i="95"/>
  <c r="AD132" i="95"/>
  <c r="AF127" i="95"/>
  <c r="AG127" i="95" s="1"/>
  <c r="AD127" i="95"/>
  <c r="AD126" i="95"/>
  <c r="AG125" i="95"/>
  <c r="AD125" i="95"/>
  <c r="AF125" i="95" s="1"/>
  <c r="AD124" i="95"/>
  <c r="AF124" i="95" s="1"/>
  <c r="AG124" i="95" s="1"/>
  <c r="AD123" i="95"/>
  <c r="AF123" i="95" s="1"/>
  <c r="AD122" i="95"/>
  <c r="AF122" i="95" s="1"/>
  <c r="AG122" i="95" s="1"/>
  <c r="AF121" i="95"/>
  <c r="AG121" i="95" s="1"/>
  <c r="AD121" i="95"/>
  <c r="AD120" i="95"/>
  <c r="AF120" i="95" s="1"/>
  <c r="AG119" i="95"/>
  <c r="AD119" i="95"/>
  <c r="AF119" i="95" s="1"/>
  <c r="AF118" i="95"/>
  <c r="AG118" i="95" s="1"/>
  <c r="AD118" i="95"/>
  <c r="AD117" i="95"/>
  <c r="AF117" i="95" s="1"/>
  <c r="AG116" i="95"/>
  <c r="AD116" i="95"/>
  <c r="AF116" i="95" s="1"/>
  <c r="AD115" i="95"/>
  <c r="AD114" i="95"/>
  <c r="AF114" i="95" s="1"/>
  <c r="AD113" i="95"/>
  <c r="AF113" i="95" s="1"/>
  <c r="AG113" i="95" s="1"/>
  <c r="AF112" i="95"/>
  <c r="AG112" i="95" s="1"/>
  <c r="AD112" i="95"/>
  <c r="AD111" i="95"/>
  <c r="AF111" i="95" s="1"/>
  <c r="AG110" i="95"/>
  <c r="AD110" i="95"/>
  <c r="AF110" i="95" s="1"/>
  <c r="AF109" i="95"/>
  <c r="AG109" i="95" s="1"/>
  <c r="AD109" i="95"/>
  <c r="AD108" i="95"/>
  <c r="AF108" i="95" s="1"/>
  <c r="AG107" i="95"/>
  <c r="AD107" i="95"/>
  <c r="AF107" i="95" s="1"/>
  <c r="AD106" i="95"/>
  <c r="AF106" i="95" s="1"/>
  <c r="AG106" i="95" s="1"/>
  <c r="AD105" i="95"/>
  <c r="AF105" i="95" s="1"/>
  <c r="AD104" i="95"/>
  <c r="AF104" i="95" s="1"/>
  <c r="AG104" i="95" s="1"/>
  <c r="AF103" i="95"/>
  <c r="AG103" i="95" s="1"/>
  <c r="AD103" i="95"/>
  <c r="AG102" i="95"/>
  <c r="AF102" i="95"/>
  <c r="AD102" i="95"/>
  <c r="AG101" i="95"/>
  <c r="AD101" i="95"/>
  <c r="AF101" i="95" s="1"/>
  <c r="AD100" i="95"/>
  <c r="AF100" i="95" s="1"/>
  <c r="AG100" i="95" s="1"/>
  <c r="AD99" i="95"/>
  <c r="AF99" i="95" s="1"/>
  <c r="AG99" i="95" s="1"/>
  <c r="AD98" i="95"/>
  <c r="AD97" i="95"/>
  <c r="AF96" i="95"/>
  <c r="AD96" i="95"/>
  <c r="AD95" i="95"/>
  <c r="AF95" i="95" s="1"/>
  <c r="AG95" i="95" s="1"/>
  <c r="AD94" i="95"/>
  <c r="AD93" i="95"/>
  <c r="AF93" i="95" s="1"/>
  <c r="AD92" i="95"/>
  <c r="AF92" i="95" s="1"/>
  <c r="AD91" i="95"/>
  <c r="AF90" i="95"/>
  <c r="AD90" i="95"/>
  <c r="AD89" i="95"/>
  <c r="AF89" i="95" s="1"/>
  <c r="AD88" i="95"/>
  <c r="AF87" i="95"/>
  <c r="AD87" i="95"/>
  <c r="AG86" i="95"/>
  <c r="AD86" i="95"/>
  <c r="AF86" i="95" s="1"/>
  <c r="AD85" i="95"/>
  <c r="AF84" i="95"/>
  <c r="AD84" i="95"/>
  <c r="AD83" i="95"/>
  <c r="AF83" i="95" s="1"/>
  <c r="AD82" i="95"/>
  <c r="AF81" i="95"/>
  <c r="AD81" i="95"/>
  <c r="AD80" i="95"/>
  <c r="AF80" i="95" s="1"/>
  <c r="AD79" i="95"/>
  <c r="AD78" i="95"/>
  <c r="AF78" i="95" s="1"/>
  <c r="AG77" i="95"/>
  <c r="AD77" i="95"/>
  <c r="AF77" i="95" s="1"/>
  <c r="AD76" i="95"/>
  <c r="AF75" i="95"/>
  <c r="AD75" i="95"/>
  <c r="AD74" i="95"/>
  <c r="AF74" i="95" s="1"/>
  <c r="AD73" i="95"/>
  <c r="AD72" i="95"/>
  <c r="AF72" i="95" s="1"/>
  <c r="AD71" i="95"/>
  <c r="AF71" i="95" s="1"/>
  <c r="AD70" i="95"/>
  <c r="AF69" i="95"/>
  <c r="AD69" i="95"/>
  <c r="AD68" i="95"/>
  <c r="AF68" i="95" s="1"/>
  <c r="AG68" i="95" s="1"/>
  <c r="AD67" i="95"/>
  <c r="AD66" i="95"/>
  <c r="AF66" i="95" s="1"/>
  <c r="AD65" i="95"/>
  <c r="AF65" i="95" s="1"/>
  <c r="AD64" i="95"/>
  <c r="AF63" i="95"/>
  <c r="AD63" i="95"/>
  <c r="AD62" i="95"/>
  <c r="AF62" i="95" s="1"/>
  <c r="AD61" i="95"/>
  <c r="AF60" i="95"/>
  <c r="AD60" i="95"/>
  <c r="AG59" i="95"/>
  <c r="AD59" i="95"/>
  <c r="AF59" i="95" s="1"/>
  <c r="AD58" i="95"/>
  <c r="AF57" i="95"/>
  <c r="AD57" i="95"/>
  <c r="AD56" i="95"/>
  <c r="AF56" i="95" s="1"/>
  <c r="AD55" i="95"/>
  <c r="AF54" i="95"/>
  <c r="AD54" i="95"/>
  <c r="AD53" i="95"/>
  <c r="AF53" i="95" s="1"/>
  <c r="AD52" i="95"/>
  <c r="AD51" i="95"/>
  <c r="AF51" i="95" s="1"/>
  <c r="AD42" i="95"/>
  <c r="AF41" i="95"/>
  <c r="AG41" i="95" s="1"/>
  <c r="AD41" i="95"/>
  <c r="AD40" i="95"/>
  <c r="AF40" i="95" s="1"/>
  <c r="AD39" i="95"/>
  <c r="AD38" i="95"/>
  <c r="AF33" i="95"/>
  <c r="AD33" i="95"/>
  <c r="AD32" i="95"/>
  <c r="AF32" i="95" s="1"/>
  <c r="AD31" i="95"/>
  <c r="AD30" i="95"/>
  <c r="AF30" i="95" s="1"/>
  <c r="AD29" i="95"/>
  <c r="AF29" i="95" s="1"/>
  <c r="AD28" i="95"/>
  <c r="AF27" i="95"/>
  <c r="AD27" i="95"/>
  <c r="AD26" i="95"/>
  <c r="AF26" i="95" s="1"/>
  <c r="AG26" i="95" s="1"/>
  <c r="AD25" i="95"/>
  <c r="AD24" i="95"/>
  <c r="AF24" i="95" s="1"/>
  <c r="AD23" i="95"/>
  <c r="AF23" i="95" s="1"/>
  <c r="AD22" i="95"/>
  <c r="AF21" i="95"/>
  <c r="AD21" i="95"/>
  <c r="AD20" i="95"/>
  <c r="AF20" i="95" s="1"/>
  <c r="E11" i="95"/>
  <c r="D11" i="95"/>
  <c r="C11" i="95"/>
  <c r="AG2274" i="91"/>
  <c r="AI2271" i="91" s="1"/>
  <c r="AD2273" i="91"/>
  <c r="AF2273" i="91" s="1"/>
  <c r="AI2272" i="91"/>
  <c r="AD2272" i="91"/>
  <c r="AD2271" i="91"/>
  <c r="AD2270" i="91"/>
  <c r="AI2269"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s="1"/>
  <c r="AD2264" i="90"/>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2" i="90" l="1"/>
  <c r="AH103" i="95"/>
  <c r="AH121" i="95"/>
  <c r="AH158" i="96"/>
  <c r="AH161" i="96"/>
  <c r="AI2270" i="91"/>
  <c r="AI2273" i="91"/>
  <c r="AJ2273" i="91" s="1"/>
  <c r="AH118" i="95"/>
  <c r="AI2263" i="90"/>
  <c r="AF38" i="95"/>
  <c r="AG38" i="95" s="1"/>
  <c r="AH38" i="95" s="1"/>
  <c r="AH112" i="95"/>
  <c r="AF115" i="95"/>
  <c r="AG115" i="95" s="1"/>
  <c r="AH115" i="95" s="1"/>
  <c r="AH39" i="96"/>
  <c r="AI2261" i="90"/>
  <c r="AH109" i="95"/>
  <c r="AH127" i="95"/>
  <c r="AH100" i="95"/>
  <c r="AH106" i="95"/>
  <c r="AH124" i="95"/>
  <c r="AH151" i="95"/>
  <c r="AF862" i="101"/>
  <c r="AG862" i="101" s="1"/>
  <c r="AH862" i="101" s="1"/>
  <c r="AF844" i="101"/>
  <c r="AG844" i="101" s="1"/>
  <c r="AH844" i="101" s="1"/>
  <c r="AF850" i="101"/>
  <c r="AG850" i="101" s="1"/>
  <c r="AH850" i="101"/>
  <c r="AF829" i="101"/>
  <c r="AG829" i="101" s="1"/>
  <c r="AH829" i="101" s="1"/>
  <c r="AF823" i="100"/>
  <c r="AG823" i="100" s="1"/>
  <c r="AH823" i="100" s="1"/>
  <c r="AF776" i="100"/>
  <c r="AG776" i="100" s="1"/>
  <c r="AH776" i="100" s="1"/>
  <c r="AF767" i="101"/>
  <c r="AG767" i="101" s="1"/>
  <c r="AH767" i="101"/>
  <c r="AF763" i="100"/>
  <c r="AG763" i="100" s="1"/>
  <c r="AH763" i="100" s="1"/>
  <c r="AF745" i="100"/>
  <c r="AG745" i="100" s="1"/>
  <c r="AH745" i="100" s="1"/>
  <c r="AF666" i="101"/>
  <c r="AG666" i="101" s="1"/>
  <c r="AH666" i="101"/>
  <c r="AF667" i="100"/>
  <c r="AG667" i="100" s="1"/>
  <c r="AH667" i="100" s="1"/>
  <c r="AF642" i="101"/>
  <c r="AG642" i="101" s="1"/>
  <c r="AH642" i="101"/>
  <c r="AF625" i="101"/>
  <c r="AG625" i="101" s="1"/>
  <c r="AH625" i="101" s="1"/>
  <c r="AF628" i="101"/>
  <c r="AG628" i="101" s="1"/>
  <c r="AH628" i="101" s="1"/>
  <c r="AF631" i="101"/>
  <c r="AG631" i="101" s="1"/>
  <c r="AH631" i="101" s="1"/>
  <c r="AF612" i="101"/>
  <c r="AG612" i="101" s="1"/>
  <c r="AH612" i="101" s="1"/>
  <c r="AF610" i="100"/>
  <c r="AG610" i="100" s="1"/>
  <c r="AH610" i="100" s="1"/>
  <c r="AF604" i="101"/>
  <c r="AG604" i="101" s="1"/>
  <c r="AH604" i="101" s="1"/>
  <c r="AF592" i="100"/>
  <c r="AG592" i="100" s="1"/>
  <c r="AH592" i="100" s="1"/>
  <c r="AF579" i="101"/>
  <c r="AG579" i="101" s="1"/>
  <c r="AH579" i="101" s="1"/>
  <c r="AF582" i="101"/>
  <c r="AG582" i="101" s="1"/>
  <c r="AH582" i="101" s="1"/>
  <c r="AF550" i="100"/>
  <c r="AG550" i="100" s="1"/>
  <c r="AH550" i="100" s="1"/>
  <c r="AF551" i="100"/>
  <c r="AG551" i="100" s="1"/>
  <c r="AH551" i="100" s="1"/>
  <c r="AF557" i="100"/>
  <c r="AG557" i="100" s="1"/>
  <c r="AH557" i="100" s="1"/>
  <c r="AF547" i="100"/>
  <c r="AG547" i="100" s="1"/>
  <c r="AH547" i="100" s="1"/>
  <c r="AF538" i="100"/>
  <c r="AG538" i="100" s="1"/>
  <c r="AH538" i="100"/>
  <c r="AF529" i="100"/>
  <c r="AG529" i="100" s="1"/>
  <c r="AH529" i="100" s="1"/>
  <c r="AF511" i="100"/>
  <c r="AG511" i="100" s="1"/>
  <c r="AH511" i="100"/>
  <c r="AF487" i="100"/>
  <c r="AG487" i="100" s="1"/>
  <c r="AH487" i="100" s="1"/>
  <c r="AF473" i="100"/>
  <c r="AG473" i="100" s="1"/>
  <c r="AH473" i="100" s="1"/>
  <c r="AF475" i="100"/>
  <c r="AG475" i="100" s="1"/>
  <c r="AH475" i="100" s="1"/>
  <c r="AF478" i="100"/>
  <c r="AG478" i="100" s="1"/>
  <c r="AH478" i="100" s="1"/>
  <c r="AF479" i="100"/>
  <c r="AG479" i="100" s="1"/>
  <c r="AH479" i="100" s="1"/>
  <c r="AF472" i="100"/>
  <c r="AG472" i="100" s="1"/>
  <c r="AH472" i="100" s="1"/>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75" i="101"/>
  <c r="AG475" i="101" s="1"/>
  <c r="AH475" i="101" s="1"/>
  <c r="AF472" i="101"/>
  <c r="AG472" i="101" s="1"/>
  <c r="AH472" i="101"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02" i="101"/>
  <c r="AG402" i="101" s="1"/>
  <c r="AH402" i="101" s="1"/>
  <c r="AF405" i="101"/>
  <c r="AG405" i="101" s="1"/>
  <c r="AH405" i="101" s="1"/>
  <c r="AF412" i="100"/>
  <c r="AG412" i="100" s="1"/>
  <c r="AH412" i="100" s="1"/>
  <c r="AF403" i="100"/>
  <c r="AG403" i="100" s="1"/>
  <c r="AH403" i="100" s="1"/>
  <c r="AF404" i="100"/>
  <c r="AG404" i="100" s="1"/>
  <c r="AH404" i="100" s="1"/>
  <c r="AF385" i="100"/>
  <c r="AG385" i="100" s="1"/>
  <c r="AH385" i="100"/>
  <c r="AF364" i="100"/>
  <c r="AG364" i="100" s="1"/>
  <c r="AH364" i="100" s="1"/>
  <c r="AF365" i="100"/>
  <c r="AG365" i="100" s="1"/>
  <c r="AH365" i="100" s="1"/>
  <c r="AF364" i="101"/>
  <c r="AG364" i="101" s="1"/>
  <c r="AH364" i="101" s="1"/>
  <c r="AF348" i="101"/>
  <c r="AG348" i="101" s="1"/>
  <c r="AH348" i="101" s="1"/>
  <c r="AF346" i="100"/>
  <c r="AG346" i="100" s="1"/>
  <c r="AH346" i="100" s="1"/>
  <c r="AF349" i="100"/>
  <c r="AG349" i="100" s="1"/>
  <c r="AH349" i="100"/>
  <c r="AF334" i="101"/>
  <c r="AG334" i="101" s="1"/>
  <c r="AH334" i="101"/>
  <c r="AF275" i="100"/>
  <c r="AG275" i="100" s="1"/>
  <c r="AH275" i="100" s="1"/>
  <c r="AF284" i="100"/>
  <c r="AG284" i="100" s="1"/>
  <c r="AH284" i="100" s="1"/>
  <c r="AF286" i="100"/>
  <c r="AG286" i="100" s="1"/>
  <c r="AH286" i="100" s="1"/>
  <c r="AF287" i="100"/>
  <c r="AG287" i="100" s="1"/>
  <c r="AH287" i="100" s="1"/>
  <c r="AF293" i="100"/>
  <c r="AG293" i="100" s="1"/>
  <c r="AH293" i="100"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322" i="101"/>
  <c r="AG322" i="101" s="1"/>
  <c r="AH322" i="101" s="1"/>
  <c r="AF219" i="101"/>
  <c r="AG219" i="101" s="1"/>
  <c r="AH219" i="101"/>
  <c r="AF237" i="101"/>
  <c r="AG237" i="101" s="1"/>
  <c r="AH237" i="101" s="1"/>
  <c r="AF241" i="101"/>
  <c r="AG241" i="101" s="1"/>
  <c r="AH241" i="101" s="1"/>
  <c r="AF172" i="101"/>
  <c r="AG172" i="101" s="1"/>
  <c r="AH172" i="101" s="1"/>
  <c r="AF182" i="101"/>
  <c r="AG182" i="101" s="1"/>
  <c r="AH182" i="101" s="1"/>
  <c r="AF189" i="101"/>
  <c r="AG189" i="101" s="1"/>
  <c r="AH189" i="101"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30" i="100"/>
  <c r="AG130" i="100" s="1"/>
  <c r="AH130" i="100" s="1"/>
  <c r="AF136" i="100"/>
  <c r="AG136" i="100" s="1"/>
  <c r="AH136" i="100" s="1"/>
  <c r="AF139" i="100"/>
  <c r="AG139" i="100" s="1"/>
  <c r="AH139" i="100" s="1"/>
  <c r="AF145" i="100"/>
  <c r="AG145" i="100" s="1"/>
  <c r="AH145" i="100" s="1"/>
  <c r="AF106" i="101"/>
  <c r="AG106" i="101" s="1"/>
  <c r="AH106" i="101" s="1"/>
  <c r="AF109" i="101"/>
  <c r="AG109" i="101" s="1"/>
  <c r="AH109" i="101" s="1"/>
  <c r="AF97" i="101"/>
  <c r="AG97" i="101" s="1"/>
  <c r="AH97" i="101"/>
  <c r="AF100" i="100"/>
  <c r="AG100" i="100" s="1"/>
  <c r="AH100" i="100" s="1"/>
  <c r="AF97" i="100"/>
  <c r="AG97" i="100" s="1"/>
  <c r="AH97" i="100" s="1"/>
  <c r="AF68" i="101"/>
  <c r="AG68" i="101" s="1"/>
  <c r="AH68" i="101" s="1"/>
  <c r="AF73" i="101"/>
  <c r="AG73" i="101" s="1"/>
  <c r="AH73" i="101" s="1"/>
  <c r="AF55" i="100"/>
  <c r="AG55" i="100" s="1"/>
  <c r="AH55" i="100" s="1"/>
  <c r="AF58" i="100"/>
  <c r="AG58" i="100" s="1"/>
  <c r="AH58" i="100" s="1"/>
  <c r="AF62" i="100"/>
  <c r="AG62" i="100" s="1"/>
  <c r="AH62" i="100" s="1"/>
  <c r="AF67" i="100"/>
  <c r="AG67" i="100" s="1"/>
  <c r="AH67" i="100" s="1"/>
  <c r="AF70" i="100"/>
  <c r="AG70" i="100" s="1"/>
  <c r="AH70" i="100" s="1"/>
  <c r="AF73" i="100"/>
  <c r="AG73" i="100" s="1"/>
  <c r="AH73" i="100" s="1"/>
  <c r="AF76" i="100"/>
  <c r="AG76" i="100" s="1"/>
  <c r="AH76" i="100" s="1"/>
  <c r="AF79" i="100"/>
  <c r="AG79" i="100" s="1"/>
  <c r="AH79" i="100" s="1"/>
  <c r="AF28" i="100"/>
  <c r="AG28" i="100" s="1"/>
  <c r="AH28" i="100" s="1"/>
  <c r="AF31" i="100"/>
  <c r="AG31" i="100" s="1"/>
  <c r="AH31" i="100" s="1"/>
  <c r="AH2272" i="91"/>
  <c r="AF2272" i="91"/>
  <c r="AF2270" i="91"/>
  <c r="AJ2270" i="91" s="1"/>
  <c r="AH2270" i="91"/>
  <c r="AH2269" i="91"/>
  <c r="AF2269" i="91"/>
  <c r="AJ2269" i="91" s="1"/>
  <c r="AH2264" i="91"/>
  <c r="AF2264" i="91"/>
  <c r="AF2263" i="91"/>
  <c r="AH2263" i="91"/>
  <c r="AH2262" i="91"/>
  <c r="AF2262" i="91"/>
  <c r="AH2271" i="91"/>
  <c r="AF2271" i="91"/>
  <c r="AJ2271" i="91" s="1"/>
  <c r="AH2273" i="90"/>
  <c r="AF2273" i="90"/>
  <c r="AH2272" i="90"/>
  <c r="AF2272" i="90"/>
  <c r="AH2271" i="90"/>
  <c r="AF2271" i="90"/>
  <c r="AH2264" i="90"/>
  <c r="AF2264" i="90"/>
  <c r="AJ2264" i="90"/>
  <c r="AH2261" i="90"/>
  <c r="AF2261" i="90"/>
  <c r="AJ2261" i="90" s="1"/>
  <c r="AF2250" i="91"/>
  <c r="AG2250" i="91" s="1"/>
  <c r="AH2250" i="91" s="1"/>
  <c r="AF2235" i="91"/>
  <c r="AG2235" i="91" s="1"/>
  <c r="AH2235" i="91"/>
  <c r="AF2199" i="91"/>
  <c r="AG2199" i="91" s="1"/>
  <c r="AH2199" i="91" s="1"/>
  <c r="AF2208" i="91"/>
  <c r="AG2208" i="91" s="1"/>
  <c r="AH2208" i="91"/>
  <c r="AF2200" i="90"/>
  <c r="AG2200" i="90" s="1"/>
  <c r="AH2200" i="90" s="1"/>
  <c r="AF2203" i="90"/>
  <c r="AG2203" i="90" s="1"/>
  <c r="AH2203" i="90" s="1"/>
  <c r="AF2197" i="90"/>
  <c r="AG2197" i="90" s="1"/>
  <c r="AH2197" i="90" s="1"/>
  <c r="AF2166" i="91"/>
  <c r="AG2166" i="91" s="1"/>
  <c r="AH2166" i="91"/>
  <c r="AF2175" i="91"/>
  <c r="AG2175" i="91" s="1"/>
  <c r="AH2175" i="91" s="1"/>
  <c r="AF2187" i="91"/>
  <c r="AG2187" i="91" s="1"/>
  <c r="AH2187" i="91" s="1"/>
  <c r="AF2167" i="90"/>
  <c r="AG2167" i="90" s="1"/>
  <c r="AH2167" i="90" s="1"/>
  <c r="AF2170" i="90"/>
  <c r="AG2170" i="90" s="1"/>
  <c r="AH2170" i="90" s="1"/>
  <c r="AF2173" i="90"/>
  <c r="AG2173" i="90" s="1"/>
  <c r="AH2173" i="90" s="1"/>
  <c r="AF2176" i="90"/>
  <c r="AG2176" i="90" s="1"/>
  <c r="AH2176" i="90" s="1"/>
  <c r="AF2179" i="90"/>
  <c r="AG2179" i="90" s="1"/>
  <c r="AH2179" i="90" s="1"/>
  <c r="AF2154" i="91"/>
  <c r="AG2154" i="91" s="1"/>
  <c r="AH2154" i="91" s="1"/>
  <c r="AF2135" i="91"/>
  <c r="AG2135" i="91" s="1"/>
  <c r="AH2135" i="91" s="1"/>
  <c r="AF2139" i="91"/>
  <c r="AG2139" i="91" s="1"/>
  <c r="AH2139" i="91"/>
  <c r="AF2103" i="90"/>
  <c r="AG2103" i="90" s="1"/>
  <c r="AH2103" i="90" s="1"/>
  <c r="AF2076" i="90"/>
  <c r="AG2076" i="90" s="1"/>
  <c r="AH2076" i="90" s="1"/>
  <c r="AF2031" i="90"/>
  <c r="AG2031" i="90" s="1"/>
  <c r="AH2031" i="90" s="1"/>
  <c r="AF2040" i="90"/>
  <c r="AG2040" i="90" s="1"/>
  <c r="AH2040" i="90" s="1"/>
  <c r="AF2049" i="90"/>
  <c r="AG2049" i="90" s="1"/>
  <c r="AH2049" i="90" s="1"/>
  <c r="AF1995" i="90"/>
  <c r="AG1995" i="90" s="1"/>
  <c r="AH1995" i="90" s="1"/>
  <c r="AF1999" i="90"/>
  <c r="AG1999" i="90" s="1"/>
  <c r="AH1999" i="90" s="1"/>
  <c r="AF2004" i="90"/>
  <c r="AG2004" i="90" s="1"/>
  <c r="AH2004" i="90" s="1"/>
  <c r="AF1962" i="90"/>
  <c r="AG1962" i="90" s="1"/>
  <c r="AH1962" i="90" s="1"/>
  <c r="AF1971" i="90"/>
  <c r="AG1971" i="90" s="1"/>
  <c r="AH1971" i="90" s="1"/>
  <c r="AF1935" i="90"/>
  <c r="AG1935" i="90" s="1"/>
  <c r="AH1935" i="90" s="1"/>
  <c r="AF1902" i="90"/>
  <c r="AG1902" i="90" s="1"/>
  <c r="AH1902"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830" i="90"/>
  <c r="AG1830" i="90" s="1"/>
  <c r="AH1830" i="90"/>
  <c r="AF1821" i="90"/>
  <c r="AG1821" i="90" s="1"/>
  <c r="AH1821" i="90" s="1"/>
  <c r="AF1805" i="91"/>
  <c r="AG1805" i="91" s="1"/>
  <c r="AH1805" i="91" s="1"/>
  <c r="AF1752" i="90"/>
  <c r="AG1752" i="90" s="1"/>
  <c r="AH1752" i="90" s="1"/>
  <c r="AF1794" i="90"/>
  <c r="AG1794" i="90" s="1"/>
  <c r="AH1794" i="90" s="1"/>
  <c r="AF1749" i="90"/>
  <c r="AG1749" i="90" s="1"/>
  <c r="AH1749" i="90" s="1"/>
  <c r="AF1707" i="90"/>
  <c r="AG1707" i="90" s="1"/>
  <c r="AH1707" i="90" s="1"/>
  <c r="AF1728" i="90"/>
  <c r="AG1728" i="90" s="1"/>
  <c r="AH1728" i="90" s="1"/>
  <c r="AF1680" i="90"/>
  <c r="AG1680" i="90" s="1"/>
  <c r="AH1680" i="90" s="1"/>
  <c r="AF1648" i="90"/>
  <c r="AG1648" i="90" s="1"/>
  <c r="AH1648" i="90" s="1"/>
  <c r="AF1653" i="90"/>
  <c r="AG1653" i="90" s="1"/>
  <c r="AH165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566" i="91"/>
  <c r="AG1566" i="91" s="1"/>
  <c r="AH1566" i="91" s="1"/>
  <c r="AF1575" i="91"/>
  <c r="AG1575" i="91" s="1"/>
  <c r="AH1575" i="91"/>
  <c r="AF1584" i="91"/>
  <c r="AG1584" i="91" s="1"/>
  <c r="AH1584" i="91"/>
  <c r="AF1593" i="91"/>
  <c r="AG1593" i="91" s="1"/>
  <c r="AH1593" i="91" s="1"/>
  <c r="AF1602" i="91"/>
  <c r="AG1602" i="91" s="1"/>
  <c r="AH1602" i="91"/>
  <c r="AF1611" i="91"/>
  <c r="AG1611" i="91" s="1"/>
  <c r="AH1611" i="91"/>
  <c r="AF1620" i="91"/>
  <c r="AG1620" i="91" s="1"/>
  <c r="AH1620" i="91" s="1"/>
  <c r="AF1553" i="91"/>
  <c r="AG1553" i="91" s="1"/>
  <c r="AH1553" i="91" s="1"/>
  <c r="AF1494" i="90"/>
  <c r="AG1494" i="90" s="1"/>
  <c r="AH1494" i="90" s="1"/>
  <c r="AF1537" i="90"/>
  <c r="AG1537" i="90" s="1"/>
  <c r="AH1537" i="90" s="1"/>
  <c r="AF1543" i="90"/>
  <c r="AG1543" i="90" s="1"/>
  <c r="AH1543" i="90" s="1"/>
  <c r="AF1461" i="90"/>
  <c r="AG1461" i="90" s="1"/>
  <c r="AH1461" i="90" s="1"/>
  <c r="AF1470" i="90"/>
  <c r="AG1470" i="90" s="1"/>
  <c r="AH1470" i="90" s="1"/>
  <c r="AF1478" i="91"/>
  <c r="AG1478" i="91" s="1"/>
  <c r="AH1478" i="91" s="1"/>
  <c r="AF1458" i="91"/>
  <c r="AG1458" i="91" s="1"/>
  <c r="AH1458" i="91" s="1"/>
  <c r="AF1467" i="91"/>
  <c r="AG1467" i="91" s="1"/>
  <c r="AH1467" i="91"/>
  <c r="AF1445" i="91"/>
  <c r="AG1445" i="91" s="1"/>
  <c r="AH1445" i="91" s="1"/>
  <c r="AF1433" i="90"/>
  <c r="AG1433" i="90" s="1"/>
  <c r="AH1433" i="90" s="1"/>
  <c r="AF1436" i="90"/>
  <c r="AG1436" i="90" s="1"/>
  <c r="AH1436" i="90" s="1"/>
  <c r="AF1439" i="90"/>
  <c r="AG1439" i="90" s="1"/>
  <c r="AH1439" i="90" s="1"/>
  <c r="AF1404" i="91"/>
  <c r="AG1404" i="91" s="1"/>
  <c r="AH1404" i="91" s="1"/>
  <c r="AF1389" i="91"/>
  <c r="AG1389" i="91" s="1"/>
  <c r="AH1389" i="91" s="1"/>
  <c r="AF1398" i="91"/>
  <c r="AG1398" i="91" s="1"/>
  <c r="AH1398" i="91"/>
  <c r="AF1380" i="91"/>
  <c r="AG1380" i="91" s="1"/>
  <c r="AH1380" i="91"/>
  <c r="AF1371" i="90"/>
  <c r="AG1371" i="90" s="1"/>
  <c r="AH1371" i="90" s="1"/>
  <c r="AF1344" i="91"/>
  <c r="AG1344" i="91" s="1"/>
  <c r="AH1344" i="91" s="1"/>
  <c r="AF1329" i="91"/>
  <c r="AG1329" i="91" s="1"/>
  <c r="AH1329" i="91"/>
  <c r="AF1341" i="90"/>
  <c r="AG1341" i="90" s="1"/>
  <c r="AH1341" i="90" s="1"/>
  <c r="AF1344" i="90"/>
  <c r="AG1344" i="90" s="1"/>
  <c r="AH1344" i="90" s="1"/>
  <c r="AF1188" i="91"/>
  <c r="AG1188" i="91" s="1"/>
  <c r="AH1188" i="91" s="1"/>
  <c r="AF1197" i="91"/>
  <c r="AG1197" i="91" s="1"/>
  <c r="AH1197" i="91"/>
  <c r="AF1206" i="91"/>
  <c r="AG1206" i="91" s="1"/>
  <c r="AH1206" i="91"/>
  <c r="AF1215" i="91"/>
  <c r="AG1215" i="91" s="1"/>
  <c r="AH1215" i="91" s="1"/>
  <c r="AF1224" i="91"/>
  <c r="AG1224" i="91" s="1"/>
  <c r="AH1224" i="91"/>
  <c r="AF1233" i="91"/>
  <c r="AG1233" i="91" s="1"/>
  <c r="AH1233" i="91"/>
  <c r="AF1242" i="91"/>
  <c r="AG1242" i="91" s="1"/>
  <c r="AH1242" i="91" s="1"/>
  <c r="AF1251" i="91"/>
  <c r="AG1251" i="91" s="1"/>
  <c r="AH1251" i="91"/>
  <c r="AF1260" i="91"/>
  <c r="AG1260" i="91" s="1"/>
  <c r="AH1260" i="91"/>
  <c r="AF1269" i="91"/>
  <c r="AG1269" i="91" s="1"/>
  <c r="AH1269" i="91" s="1"/>
  <c r="AF1278" i="91"/>
  <c r="AG1278" i="91" s="1"/>
  <c r="AH1278" i="91"/>
  <c r="AF1287" i="91"/>
  <c r="AG1287" i="91" s="1"/>
  <c r="AH1287" i="91"/>
  <c r="AF1296" i="91"/>
  <c r="AG1296" i="91" s="1"/>
  <c r="AH1296" i="91" s="1"/>
  <c r="AF1305" i="91"/>
  <c r="AG1305" i="91" s="1"/>
  <c r="AH1305" i="91"/>
  <c r="AF1317" i="90"/>
  <c r="AG1317" i="90" s="1"/>
  <c r="AH1317" i="90" s="1"/>
  <c r="AF1314" i="90"/>
  <c r="AG1314" i="90" s="1"/>
  <c r="AH1314"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175" i="91"/>
  <c r="AG1175" i="91" s="1"/>
  <c r="AH1175" i="91" s="1"/>
  <c r="AF1176" i="90"/>
  <c r="AG1176" i="90" s="1"/>
  <c r="AH1176" i="90" s="1"/>
  <c r="AF1137" i="90"/>
  <c r="AG1137" i="90" s="1"/>
  <c r="AH1137" i="90" s="1"/>
  <c r="AF1140" i="90"/>
  <c r="AG1140" i="90" s="1"/>
  <c r="AH1140" i="90" s="1"/>
  <c r="AF1139" i="91"/>
  <c r="AG1139" i="91" s="1"/>
  <c r="AH1139" i="91" s="1"/>
  <c r="AF1136" i="91"/>
  <c r="AG1136" i="91" s="1"/>
  <c r="AH1136" i="91" s="1"/>
  <c r="AF1119" i="91"/>
  <c r="AG1119" i="91" s="1"/>
  <c r="AH1119" i="91"/>
  <c r="AF1131" i="91"/>
  <c r="AG1131" i="91" s="1"/>
  <c r="AH1131" i="91" s="1"/>
  <c r="AF1110" i="91"/>
  <c r="AG1110" i="91" s="1"/>
  <c r="AH1110" i="91" s="1"/>
  <c r="AF1100" i="91"/>
  <c r="AG1100" i="91" s="1"/>
  <c r="AH1100" i="91" s="1"/>
  <c r="AF1097" i="91"/>
  <c r="AG1097" i="91" s="1"/>
  <c r="AH1097" i="91" s="1"/>
  <c r="AF1079" i="91"/>
  <c r="AG1079" i="91" s="1"/>
  <c r="AH1079" i="91" s="1"/>
  <c r="AF1082" i="91"/>
  <c r="AG1082" i="91" s="1"/>
  <c r="AH1082" i="91" s="1"/>
  <c r="AF1161" i="90"/>
  <c r="AG1161" i="90" s="1"/>
  <c r="AH1161" i="90" s="1"/>
  <c r="AF1164" i="90"/>
  <c r="AG1164" i="90" s="1"/>
  <c r="AH1164" i="90" s="1"/>
  <c r="AF1167" i="90"/>
  <c r="AG1167" i="90" s="1"/>
  <c r="AH1167" i="90" s="1"/>
  <c r="AF1065" i="90"/>
  <c r="AG1065" i="90" s="1"/>
  <c r="AH1065" i="90"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34" i="91"/>
  <c r="AG1034" i="91" s="1"/>
  <c r="AH1034"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943" i="90"/>
  <c r="AG943" i="90" s="1"/>
  <c r="AH943" i="90" s="1"/>
  <c r="AF946" i="90"/>
  <c r="AG946" i="90" s="1"/>
  <c r="AH946" i="90" s="1"/>
  <c r="AF921" i="91"/>
  <c r="AG921" i="91" s="1"/>
  <c r="AH921" i="91" s="1"/>
  <c r="AF930" i="91"/>
  <c r="AG930" i="91" s="1"/>
  <c r="AH930" i="91" s="1"/>
  <c r="AF912" i="91"/>
  <c r="AG912" i="91" s="1"/>
  <c r="AH912" i="91" s="1"/>
  <c r="AF873" i="91"/>
  <c r="AG873" i="91" s="1"/>
  <c r="AH873" i="91" s="1"/>
  <c r="AF867" i="91"/>
  <c r="AG867" i="91" s="1"/>
  <c r="AH867" i="91" s="1"/>
  <c r="AF885" i="90"/>
  <c r="AG885" i="90" s="1"/>
  <c r="AH885" i="90" s="1"/>
  <c r="AF795" i="91"/>
  <c r="AG795" i="91" s="1"/>
  <c r="AH795" i="91" s="1"/>
  <c r="AF801" i="91"/>
  <c r="AG801" i="91" s="1"/>
  <c r="AH801" i="91" s="1"/>
  <c r="AF810" i="91"/>
  <c r="AG810" i="91" s="1"/>
  <c r="AH810" i="91" s="1"/>
  <c r="AF822" i="91"/>
  <c r="AG822" i="91" s="1"/>
  <c r="AH822" i="91" s="1"/>
  <c r="AF831" i="91"/>
  <c r="AG831" i="91" s="1"/>
  <c r="AH831" i="91" s="1"/>
  <c r="AF840" i="91"/>
  <c r="AG840" i="91" s="1"/>
  <c r="AH840" i="91" s="1"/>
  <c r="AF749" i="90"/>
  <c r="AG749" i="90" s="1"/>
  <c r="AH749" i="90" s="1"/>
  <c r="AF752" i="90"/>
  <c r="AG752" i="90" s="1"/>
  <c r="AH752" i="90" s="1"/>
  <c r="AF755" i="90"/>
  <c r="AG755" i="90" s="1"/>
  <c r="AH755" i="90" s="1"/>
  <c r="AF758" i="90"/>
  <c r="AG758" i="90" s="1"/>
  <c r="AH758" i="90" s="1"/>
  <c r="AF746" i="90"/>
  <c r="AG746" i="90" s="1"/>
  <c r="AH746" i="90" s="1"/>
  <c r="AF743" i="90"/>
  <c r="AG743" i="90" s="1"/>
  <c r="AH743" i="90" s="1"/>
  <c r="AF722" i="90"/>
  <c r="AG722" i="90" s="1"/>
  <c r="AH722" i="90" s="1"/>
  <c r="AF659" i="90"/>
  <c r="AG659" i="90" s="1"/>
  <c r="AH659" i="90" s="1"/>
  <c r="AF662" i="90"/>
  <c r="AG662" i="90" s="1"/>
  <c r="AH662" i="90" s="1"/>
  <c r="AF678" i="91"/>
  <c r="AG678" i="91" s="1"/>
  <c r="AH678" i="91" s="1"/>
  <c r="AF583" i="91"/>
  <c r="AG583" i="91" s="1"/>
  <c r="AH583" i="91" s="1"/>
  <c r="AF586" i="91"/>
  <c r="AG586" i="91" s="1"/>
  <c r="AH586" i="91" s="1"/>
  <c r="AF557" i="90"/>
  <c r="AG557" i="90" s="1"/>
  <c r="AH557" i="90" s="1"/>
  <c r="AF540" i="90"/>
  <c r="AG540" i="90" s="1"/>
  <c r="AH540" i="90" s="1"/>
  <c r="AF543" i="90"/>
  <c r="AG543" i="90" s="1"/>
  <c r="AH543" i="90" s="1"/>
  <c r="AF546" i="90"/>
  <c r="AG546" i="90" s="1"/>
  <c r="AH546" i="90" s="1"/>
  <c r="AF389" i="90"/>
  <c r="AG389" i="90" s="1"/>
  <c r="AH389" i="90" s="1"/>
  <c r="AF343" i="90"/>
  <c r="AG343" i="90" s="1"/>
  <c r="AH343" i="90" s="1"/>
  <c r="AF346" i="90"/>
  <c r="AG346" i="90" s="1"/>
  <c r="AH346" i="90" s="1"/>
  <c r="AF241" i="91"/>
  <c r="AG241" i="91" s="1"/>
  <c r="AH241" i="91" s="1"/>
  <c r="AF247" i="91"/>
  <c r="AG247" i="91" s="1"/>
  <c r="AH247" i="91" s="1"/>
  <c r="AF254" i="90"/>
  <c r="AG254" i="90" s="1"/>
  <c r="AH254" i="90" s="1"/>
  <c r="AF246" i="90"/>
  <c r="AG246" i="90" s="1"/>
  <c r="AH246" i="90" s="1"/>
  <c r="AF198" i="90"/>
  <c r="AG198" i="90" s="1"/>
  <c r="AH198" i="90" s="1"/>
  <c r="AF206" i="90"/>
  <c r="AG206" i="90" s="1"/>
  <c r="AH206" i="90" s="1"/>
  <c r="AF213" i="90"/>
  <c r="AG213" i="90" s="1"/>
  <c r="AH213" i="90" s="1"/>
  <c r="AF216" i="90"/>
  <c r="AG216" i="90" s="1"/>
  <c r="AH216"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5" i="90"/>
  <c r="AG95" i="90" s="1"/>
  <c r="AH95" i="90" s="1"/>
  <c r="AF98" i="90"/>
  <c r="AG98" i="90" s="1"/>
  <c r="AH98" i="90" s="1"/>
  <c r="AF73" i="90"/>
  <c r="AG73" i="90" s="1"/>
  <c r="AH73" i="90" s="1"/>
  <c r="AF74" i="90"/>
  <c r="AG74" i="90" s="1"/>
  <c r="AH74" i="90" s="1"/>
  <c r="AF76" i="90"/>
  <c r="AG76" i="90" s="1"/>
  <c r="AH76" i="90" s="1"/>
  <c r="AF54" i="90"/>
  <c r="AG54" i="90" s="1"/>
  <c r="AH54" i="90" s="1"/>
  <c r="AF57" i="90"/>
  <c r="AG57" i="90" s="1"/>
  <c r="AH57" i="90" s="1"/>
  <c r="AF60" i="90"/>
  <c r="AG60" i="90" s="1"/>
  <c r="AH60" i="90" s="1"/>
  <c r="AF63" i="90"/>
  <c r="AG63" i="90" s="1"/>
  <c r="AH63" i="90" s="1"/>
  <c r="AF66" i="90"/>
  <c r="AG66" i="90" s="1"/>
  <c r="AH66" i="90" s="1"/>
  <c r="AF41" i="90"/>
  <c r="AG41" i="90" s="1"/>
  <c r="AH41" i="90" s="1"/>
  <c r="AF27" i="90"/>
  <c r="AG27" i="90" s="1"/>
  <c r="AH27" i="90" s="1"/>
  <c r="AF30" i="90"/>
  <c r="AG30" i="90" s="1"/>
  <c r="AH30" i="90" s="1"/>
  <c r="AF33" i="90"/>
  <c r="AG33" i="90" s="1"/>
  <c r="AH33" i="90" s="1"/>
  <c r="T11" i="105"/>
  <c r="T11" i="106"/>
  <c r="AG401" i="90"/>
  <c r="AG29" i="90"/>
  <c r="AH87" i="90"/>
  <c r="AG120" i="90"/>
  <c r="AG146" i="90"/>
  <c r="AH155" i="90"/>
  <c r="AG167" i="90"/>
  <c r="AG172" i="90"/>
  <c r="AH172" i="90" s="1"/>
  <c r="AH188" i="90"/>
  <c r="AG202" i="90"/>
  <c r="AG215" i="90"/>
  <c r="AH224" i="90"/>
  <c r="AG236" i="90"/>
  <c r="AH240" i="90"/>
  <c r="AG265" i="90"/>
  <c r="AG274" i="90"/>
  <c r="AG283" i="90"/>
  <c r="AH283" i="90" s="1"/>
  <c r="AG292" i="90"/>
  <c r="AG301" i="90"/>
  <c r="AH306" i="90"/>
  <c r="AG310" i="90"/>
  <c r="AH315" i="90"/>
  <c r="AG319" i="90"/>
  <c r="AH319" i="90" s="1"/>
  <c r="AG328" i="90"/>
  <c r="AH328" i="90" s="1"/>
  <c r="AG337" i="90"/>
  <c r="AH344" i="90"/>
  <c r="AG359" i="90"/>
  <c r="AH363" i="90"/>
  <c r="AG368" i="90"/>
  <c r="AH372" i="90"/>
  <c r="AG377" i="90"/>
  <c r="AH381" i="90"/>
  <c r="AG406" i="90"/>
  <c r="AG415" i="90"/>
  <c r="AG421" i="90"/>
  <c r="AH421" i="90" s="1"/>
  <c r="AG429" i="90"/>
  <c r="AH429" i="90" s="1"/>
  <c r="AG442" i="90"/>
  <c r="AG448" i="90"/>
  <c r="AH448" i="90" s="1"/>
  <c r="AH453" i="90"/>
  <c r="AH488" i="90"/>
  <c r="AG505" i="90"/>
  <c r="AH505" i="90" s="1"/>
  <c r="AG520" i="90"/>
  <c r="AG535" i="90"/>
  <c r="AG541" i="90"/>
  <c r="AH541" i="90" s="1"/>
  <c r="AG25" i="90"/>
  <c r="AG75" i="90"/>
  <c r="AG154" i="90"/>
  <c r="AG278" i="90"/>
  <c r="AG296" i="90"/>
  <c r="AG332" i="90"/>
  <c r="AG367" i="90"/>
  <c r="AH405" i="90"/>
  <c r="AG460" i="90"/>
  <c r="AG96" i="90"/>
  <c r="AG151" i="90"/>
  <c r="AG266" i="90"/>
  <c r="AG284" i="90"/>
  <c r="AH324" i="90"/>
  <c r="AG329" i="90"/>
  <c r="AH333" i="90"/>
  <c r="AG342" i="90"/>
  <c r="AG373" i="90"/>
  <c r="AG382" i="90"/>
  <c r="AG390" i="90"/>
  <c r="AH402" i="90"/>
  <c r="AG407" i="90"/>
  <c r="AH411" i="90"/>
  <c r="AG426" i="90"/>
  <c r="AH426" i="90" s="1"/>
  <c r="AG449" i="90"/>
  <c r="AH461" i="90"/>
  <c r="AG489" i="90"/>
  <c r="AG502" i="90"/>
  <c r="AH502" i="90" s="1"/>
  <c r="AG532" i="90"/>
  <c r="AG544" i="90"/>
  <c r="AG28" i="90"/>
  <c r="AG86" i="90"/>
  <c r="AG223" i="90"/>
  <c r="AH282" i="90"/>
  <c r="AH336" i="90"/>
  <c r="AG475" i="90"/>
  <c r="AH475" i="90" s="1"/>
  <c r="AG492" i="90"/>
  <c r="AG519" i="90"/>
  <c r="AG538" i="90"/>
  <c r="AH538" i="90" s="1"/>
  <c r="AG199" i="90"/>
  <c r="AG275" i="90"/>
  <c r="AG39" i="90"/>
  <c r="AH39" i="90" s="1"/>
  <c r="AG43" i="90"/>
  <c r="AG88" i="90"/>
  <c r="AG97" i="90"/>
  <c r="AH108" i="90"/>
  <c r="AH111" i="90"/>
  <c r="AH114" i="90"/>
  <c r="AH122" i="90"/>
  <c r="AG143" i="90"/>
  <c r="AH152" i="90"/>
  <c r="AG164" i="90"/>
  <c r="AG212" i="90"/>
  <c r="AG225" i="90"/>
  <c r="AH237" i="90"/>
  <c r="AG271" i="90"/>
  <c r="AH276" i="90"/>
  <c r="AG280" i="90"/>
  <c r="AG289" i="90"/>
  <c r="AG298" i="90"/>
  <c r="AH298" i="90" s="1"/>
  <c r="AH303" i="90"/>
  <c r="AG307" i="90"/>
  <c r="AH312" i="90"/>
  <c r="AG316" i="90"/>
  <c r="AG325" i="90"/>
  <c r="AG334" i="90"/>
  <c r="AH334" i="90" s="1"/>
  <c r="AG345" i="90"/>
  <c r="AG356" i="90"/>
  <c r="AH360" i="90"/>
  <c r="AG365" i="90"/>
  <c r="AH369" i="90"/>
  <c r="AG374" i="90"/>
  <c r="AH378" i="90"/>
  <c r="AG387" i="90"/>
  <c r="AG403" i="90"/>
  <c r="AH403" i="90" s="1"/>
  <c r="AG412" i="90"/>
  <c r="AH412" i="90" s="1"/>
  <c r="AH450" i="90"/>
  <c r="AG462" i="90"/>
  <c r="AH462" i="90" s="1"/>
  <c r="AG490" i="90"/>
  <c r="AG517" i="90"/>
  <c r="AH521" i="90"/>
  <c r="AG547" i="90"/>
  <c r="AH547" i="90" s="1"/>
  <c r="AG145" i="90"/>
  <c r="AG244" i="90"/>
  <c r="AH244" i="90" s="1"/>
  <c r="AH273" i="90"/>
  <c r="AG287" i="90"/>
  <c r="AG323" i="90"/>
  <c r="AG358" i="90"/>
  <c r="AH358" i="90" s="1"/>
  <c r="AG452" i="90"/>
  <c r="AG472" i="90"/>
  <c r="AH472" i="90" s="1"/>
  <c r="AG481" i="90"/>
  <c r="AG508" i="90"/>
  <c r="AG42" i="90"/>
  <c r="AG133" i="90"/>
  <c r="AG139" i="90"/>
  <c r="AH139" i="90" s="1"/>
  <c r="AG211" i="90"/>
  <c r="AH211" i="90" s="1"/>
  <c r="AG241" i="90"/>
  <c r="AH270" i="90"/>
  <c r="AH279" i="90"/>
  <c r="AH297" i="90"/>
  <c r="AG320" i="90"/>
  <c r="AG355" i="90"/>
  <c r="AG31" i="90"/>
  <c r="AG52" i="90"/>
  <c r="AG55" i="90"/>
  <c r="AG58" i="90"/>
  <c r="AG61" i="90"/>
  <c r="AG64" i="90"/>
  <c r="AG67" i="90"/>
  <c r="AG89" i="90"/>
  <c r="AG169" i="90"/>
  <c r="AG175" i="90"/>
  <c r="AH175" i="90" s="1"/>
  <c r="AG178" i="90"/>
  <c r="AH185" i="90"/>
  <c r="AG217" i="90"/>
  <c r="AG226" i="90"/>
  <c r="AG238" i="90"/>
  <c r="AH238" i="90" s="1"/>
  <c r="AG247" i="90"/>
  <c r="AG255" i="90"/>
  <c r="AH255" i="90" s="1"/>
  <c r="AH267" i="90"/>
  <c r="AG272" i="90"/>
  <c r="AG281" i="90"/>
  <c r="AH285" i="90"/>
  <c r="AG290" i="90"/>
  <c r="AH294" i="90"/>
  <c r="AG299" i="90"/>
  <c r="AG308" i="90"/>
  <c r="AG317" i="90"/>
  <c r="AH321" i="90"/>
  <c r="AG326" i="90"/>
  <c r="AH330" i="90"/>
  <c r="AG335" i="90"/>
  <c r="AG361" i="90"/>
  <c r="AH361" i="90" s="1"/>
  <c r="AG370" i="90"/>
  <c r="AG379" i="90"/>
  <c r="AH379" i="90" s="1"/>
  <c r="AG404" i="90"/>
  <c r="AH408" i="90"/>
  <c r="AG418" i="90"/>
  <c r="AH418" i="90" s="1"/>
  <c r="AG439" i="90"/>
  <c r="AH439" i="90" s="1"/>
  <c r="AG445" i="90"/>
  <c r="AH458" i="90"/>
  <c r="AH471" i="90"/>
  <c r="AH474" i="90"/>
  <c r="AH477" i="90"/>
  <c r="AH480" i="90"/>
  <c r="AH483" i="90"/>
  <c r="AH548" i="90"/>
  <c r="AG166" i="90"/>
  <c r="AH166" i="90" s="1"/>
  <c r="AG205" i="90"/>
  <c r="AG214" i="90"/>
  <c r="AH214" i="90" s="1"/>
  <c r="AG269" i="90"/>
  <c r="AH291" i="90"/>
  <c r="AG305" i="90"/>
  <c r="AH327" i="90"/>
  <c r="AG376" i="90"/>
  <c r="AG478" i="90"/>
  <c r="AH478" i="90" s="1"/>
  <c r="AG34" i="90"/>
  <c r="AG121" i="90"/>
  <c r="AG136" i="90"/>
  <c r="AH136" i="90" s="1"/>
  <c r="AG142" i="90"/>
  <c r="AG173" i="90"/>
  <c r="AG184" i="90"/>
  <c r="AH288" i="90"/>
  <c r="AG364" i="90"/>
  <c r="AG32" i="90"/>
  <c r="AG72" i="90"/>
  <c r="AH72" i="90" s="1"/>
  <c r="AG85" i="90"/>
  <c r="AH85" i="90" s="1"/>
  <c r="AG94" i="90"/>
  <c r="AG109" i="90"/>
  <c r="AG112" i="90"/>
  <c r="AH119" i="90"/>
  <c r="AG123" i="90"/>
  <c r="AH123" i="90" s="1"/>
  <c r="AG153" i="90"/>
  <c r="AH153" i="90" s="1"/>
  <c r="AG170" i="90"/>
  <c r="AG186" i="90"/>
  <c r="AH186" i="90" s="1"/>
  <c r="AG208" i="90"/>
  <c r="AH208" i="90" s="1"/>
  <c r="AG218" i="90"/>
  <c r="AH227" i="90"/>
  <c r="AG239" i="90"/>
  <c r="AH243" i="90"/>
  <c r="AG252" i="90"/>
  <c r="AG268" i="90"/>
  <c r="AG277" i="90"/>
  <c r="AH277" i="90" s="1"/>
  <c r="AG286" i="90"/>
  <c r="AH286" i="90" s="1"/>
  <c r="AG295" i="90"/>
  <c r="AH300" i="90"/>
  <c r="AG304" i="90"/>
  <c r="AH309" i="90"/>
  <c r="AG313" i="90"/>
  <c r="AH313" i="90" s="1"/>
  <c r="AH318" i="90"/>
  <c r="AG322" i="90"/>
  <c r="AG331" i="90"/>
  <c r="AH331" i="90" s="1"/>
  <c r="AH357" i="90"/>
  <c r="AG362" i="90"/>
  <c r="AH366" i="90"/>
  <c r="AG371" i="90"/>
  <c r="AH375" i="90"/>
  <c r="AG380" i="90"/>
  <c r="AG400" i="90"/>
  <c r="AG409" i="90"/>
  <c r="AH414" i="90"/>
  <c r="AH428" i="90"/>
  <c r="AG451" i="90"/>
  <c r="AG459" i="90"/>
  <c r="AH459" i="90" s="1"/>
  <c r="AH491" i="90"/>
  <c r="AG511" i="90"/>
  <c r="AH518" i="90"/>
  <c r="AG187" i="90"/>
  <c r="AH42" i="90"/>
  <c r="AH75" i="90"/>
  <c r="AH96" i="90"/>
  <c r="AH120" i="90"/>
  <c r="AH225" i="90"/>
  <c r="AH252" i="90"/>
  <c r="AH342" i="90"/>
  <c r="AH345" i="90"/>
  <c r="AH387" i="90"/>
  <c r="AH390" i="90"/>
  <c r="AH489" i="90"/>
  <c r="AH492" i="90"/>
  <c r="AH519" i="90"/>
  <c r="AH572" i="90"/>
  <c r="AH581" i="90"/>
  <c r="AG594" i="90"/>
  <c r="AH594" i="90" s="1"/>
  <c r="AH605" i="90"/>
  <c r="AG610" i="90"/>
  <c r="AG619" i="90"/>
  <c r="AG631" i="90"/>
  <c r="AH656" i="90"/>
  <c r="AG660" i="90"/>
  <c r="AH660" i="90" s="1"/>
  <c r="AG678" i="90"/>
  <c r="AG696" i="90"/>
  <c r="AH696" i="90" s="1"/>
  <c r="AG702" i="90"/>
  <c r="AG708" i="90"/>
  <c r="AG714" i="90"/>
  <c r="AH714" i="90" s="1"/>
  <c r="AG720" i="90"/>
  <c r="AH720" i="90" s="1"/>
  <c r="AG724" i="90"/>
  <c r="AG732" i="90"/>
  <c r="AG744" i="90"/>
  <c r="AG747" i="90"/>
  <c r="AG750" i="90"/>
  <c r="AG753" i="90"/>
  <c r="AG756" i="90"/>
  <c r="AG759" i="90"/>
  <c r="AG867" i="90"/>
  <c r="AG912" i="90"/>
  <c r="AG921" i="90"/>
  <c r="AG930" i="90"/>
  <c r="AG1064" i="90"/>
  <c r="AG1097" i="90"/>
  <c r="AG1213" i="90"/>
  <c r="AC17" i="90"/>
  <c r="AH25" i="90"/>
  <c r="AH28" i="90"/>
  <c r="AH31" i="90"/>
  <c r="AH34" i="90"/>
  <c r="AG40" i="90"/>
  <c r="AH52" i="90"/>
  <c r="AH55" i="90"/>
  <c r="AH58" i="90"/>
  <c r="AH61" i="90"/>
  <c r="AH64" i="90"/>
  <c r="AH67" i="90"/>
  <c r="AH88" i="90"/>
  <c r="AH109" i="90"/>
  <c r="AH112" i="90"/>
  <c r="AH133" i="90"/>
  <c r="AH142" i="90"/>
  <c r="AH145" i="90"/>
  <c r="AH169" i="90"/>
  <c r="AH178" i="90"/>
  <c r="AH199" i="90"/>
  <c r="AH202" i="90"/>
  <c r="AH205" i="90"/>
  <c r="AF209" i="90"/>
  <c r="AH217" i="90"/>
  <c r="AH241" i="90"/>
  <c r="AF242" i="90"/>
  <c r="AF245" i="90"/>
  <c r="AH247" i="90"/>
  <c r="AG253" i="90"/>
  <c r="AG256" i="90"/>
  <c r="AH265" i="90"/>
  <c r="AH268" i="90"/>
  <c r="AH271" i="90"/>
  <c r="AH274" i="90"/>
  <c r="AH280" i="90"/>
  <c r="AH289" i="90"/>
  <c r="AH292" i="90"/>
  <c r="AF293" i="90"/>
  <c r="AH295" i="90"/>
  <c r="AH301" i="90"/>
  <c r="AF302" i="90"/>
  <c r="AH304" i="90"/>
  <c r="AH307" i="90"/>
  <c r="AH310" i="90"/>
  <c r="AF311" i="90"/>
  <c r="AF314" i="90"/>
  <c r="AH316" i="90"/>
  <c r="AH322" i="90"/>
  <c r="AH325" i="90"/>
  <c r="AH337" i="90"/>
  <c r="AH355" i="90"/>
  <c r="AH364" i="90"/>
  <c r="AH367" i="90"/>
  <c r="AH370" i="90"/>
  <c r="AH373" i="90"/>
  <c r="AH376" i="90"/>
  <c r="AH382" i="90"/>
  <c r="AG388" i="90"/>
  <c r="AG391" i="90"/>
  <c r="AH400" i="90"/>
  <c r="AH406" i="90"/>
  <c r="AH409" i="90"/>
  <c r="AF410" i="90"/>
  <c r="AF413" i="90"/>
  <c r="AH415" i="90"/>
  <c r="AF416" i="90"/>
  <c r="AF419" i="90"/>
  <c r="AG427" i="90"/>
  <c r="AG430" i="90"/>
  <c r="AF440" i="90"/>
  <c r="AH442" i="90"/>
  <c r="AF443" i="90"/>
  <c r="AH445" i="90"/>
  <c r="AF446" i="90"/>
  <c r="AH451" i="90"/>
  <c r="AH481" i="90"/>
  <c r="AH508" i="90"/>
  <c r="AH511" i="90"/>
  <c r="AH532" i="90"/>
  <c r="AH535" i="90"/>
  <c r="AH544" i="90"/>
  <c r="AG556" i="90"/>
  <c r="AG558" i="90"/>
  <c r="AG573" i="90"/>
  <c r="AH573" i="90" s="1"/>
  <c r="AG582" i="90"/>
  <c r="AG595" i="90"/>
  <c r="AG606" i="90"/>
  <c r="AH606" i="90" s="1"/>
  <c r="AH611" i="90"/>
  <c r="AG615" i="90"/>
  <c r="AH615" i="90" s="1"/>
  <c r="AH620" i="90"/>
  <c r="AG624" i="90"/>
  <c r="AG636" i="90"/>
  <c r="AG661" i="90"/>
  <c r="AG666" i="90"/>
  <c r="AH666" i="90" s="1"/>
  <c r="AH671" i="90"/>
  <c r="AH692" i="90"/>
  <c r="AG721" i="90"/>
  <c r="AH725" i="90"/>
  <c r="AG782" i="90"/>
  <c r="AG785" i="90"/>
  <c r="AH785" i="90" s="1"/>
  <c r="AG798" i="90"/>
  <c r="AG807" i="90"/>
  <c r="AG816" i="90"/>
  <c r="AG825" i="90"/>
  <c r="AG834" i="90"/>
  <c r="AG854" i="90"/>
  <c r="AH854" i="90" s="1"/>
  <c r="AG884" i="90"/>
  <c r="AH884" i="90" s="1"/>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H579" i="90" s="1"/>
  <c r="AG592" i="90"/>
  <c r="AH608" i="90"/>
  <c r="AG612" i="90"/>
  <c r="AH617" i="90"/>
  <c r="AG621" i="90"/>
  <c r="AH626" i="90"/>
  <c r="AH629" i="90"/>
  <c r="AH654" i="90"/>
  <c r="AH668" i="90"/>
  <c r="AG693" i="90"/>
  <c r="AG699" i="90"/>
  <c r="AG705" i="90"/>
  <c r="AH705" i="90" s="1"/>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G902" i="90"/>
  <c r="AG915" i="90"/>
  <c r="AG924" i="90"/>
  <c r="AG933" i="90"/>
  <c r="AG945" i="90"/>
  <c r="AG1023" i="90"/>
  <c r="AH1175" i="90"/>
  <c r="AH1178" i="90"/>
  <c r="AH560" i="90"/>
  <c r="AG576" i="90"/>
  <c r="AH576" i="90" s="1"/>
  <c r="AG585" i="90"/>
  <c r="AH585" i="90" s="1"/>
  <c r="AH593" i="90"/>
  <c r="AG609" i="90"/>
  <c r="AH614" i="90"/>
  <c r="AG618" i="90"/>
  <c r="AH623" i="90"/>
  <c r="AG627" i="90"/>
  <c r="AG630" i="90"/>
  <c r="AG639" i="90"/>
  <c r="AH639" i="90" s="1"/>
  <c r="AG651" i="90"/>
  <c r="AG669" i="90"/>
  <c r="AG690" i="90"/>
  <c r="AG723" i="90"/>
  <c r="AG762" i="90"/>
  <c r="AG765" i="90"/>
  <c r="AH765" i="90" s="1"/>
  <c r="AG768" i="90"/>
  <c r="AG771" i="90"/>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F574" i="90"/>
  <c r="AF577" i="90"/>
  <c r="AF580" i="90"/>
  <c r="AH582" i="90"/>
  <c r="AF583" i="90"/>
  <c r="AF586" i="90"/>
  <c r="AH609" i="90"/>
  <c r="AH612" i="90"/>
  <c r="AH618" i="90"/>
  <c r="AH621" i="90"/>
  <c r="AH624" i="90"/>
  <c r="AH627" i="90"/>
  <c r="AH630" i="90"/>
  <c r="AF649" i="90"/>
  <c r="AH651" i="90"/>
  <c r="AF652" i="90"/>
  <c r="AF655" i="90"/>
  <c r="AH657" i="90"/>
  <c r="AF658" i="90"/>
  <c r="AH663" i="90"/>
  <c r="AF664" i="90"/>
  <c r="AF667" i="90"/>
  <c r="AH669" i="90"/>
  <c r="AF670" i="90"/>
  <c r="AH690" i="90"/>
  <c r="AF691" i="90"/>
  <c r="AH693" i="90"/>
  <c r="AF694" i="90"/>
  <c r="AF697" i="90"/>
  <c r="AH699" i="90"/>
  <c r="AF700" i="90"/>
  <c r="AH702" i="90"/>
  <c r="AF703" i="90"/>
  <c r="AF706" i="90"/>
  <c r="AH708" i="90"/>
  <c r="AF709" i="90"/>
  <c r="AH711" i="90"/>
  <c r="AF712" i="90"/>
  <c r="AF715" i="90"/>
  <c r="AF718" i="90"/>
  <c r="AH723" i="90"/>
  <c r="AH744" i="90"/>
  <c r="AH747" i="90"/>
  <c r="AH750" i="90"/>
  <c r="AH753" i="90"/>
  <c r="AH756" i="90"/>
  <c r="AH759" i="90"/>
  <c r="AH762" i="90"/>
  <c r="AH768" i="90"/>
  <c r="AH771" i="90"/>
  <c r="AH782" i="90"/>
  <c r="AG843" i="90"/>
  <c r="AG846" i="90"/>
  <c r="AG849" i="90"/>
  <c r="AF855" i="90"/>
  <c r="AF858" i="90"/>
  <c r="AG870" i="90"/>
  <c r="AG873" i="90"/>
  <c r="AG876" i="90"/>
  <c r="AH881" i="90"/>
  <c r="AF882" i="90"/>
  <c r="AG894" i="90"/>
  <c r="AF900" i="90"/>
  <c r="AH902"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G1477" i="90"/>
  <c r="AH1488" i="90"/>
  <c r="AG1492" i="90"/>
  <c r="AH1492" i="90" s="1"/>
  <c r="AH1497" i="90"/>
  <c r="AG1501" i="90"/>
  <c r="AH1501" i="90" s="1"/>
  <c r="AG1510" i="90"/>
  <c r="AG1519" i="90"/>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H1663" i="90" s="1"/>
  <c r="AF1667" i="90"/>
  <c r="AG1678" i="90"/>
  <c r="AH1678" i="90" s="1"/>
  <c r="AF1712" i="90"/>
  <c r="AG1726" i="90"/>
  <c r="AG1852" i="90"/>
  <c r="AH1852" i="90" s="1"/>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G1513" i="90"/>
  <c r="AH1540" i="90"/>
  <c r="AH1546" i="90"/>
  <c r="AF1584" i="90"/>
  <c r="AH1586" i="90"/>
  <c r="AF1598" i="90"/>
  <c r="AF1637" i="90"/>
  <c r="AH1692" i="90"/>
  <c r="AH1740" i="90"/>
  <c r="AG1756" i="90"/>
  <c r="AF1760" i="90"/>
  <c r="AG1773" i="90"/>
  <c r="AG1890" i="90"/>
  <c r="AH1426" i="90"/>
  <c r="AF1427" i="90"/>
  <c r="AF1430" i="90"/>
  <c r="AH1432" i="90"/>
  <c r="AH1435" i="90"/>
  <c r="AH1438" i="90"/>
  <c r="AH1465" i="90"/>
  <c r="AH1468" i="90"/>
  <c r="AH1489" i="90"/>
  <c r="AH1498" i="90"/>
  <c r="AH1504" i="90"/>
  <c r="AH1507" i="90"/>
  <c r="AH1510" i="90"/>
  <c r="AH1513" i="90"/>
  <c r="AH1516" i="90"/>
  <c r="AH1519"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09" i="90"/>
  <c r="AH1618" i="90"/>
  <c r="AF1628" i="90"/>
  <c r="AH1651" i="90"/>
  <c r="AH1705" i="90"/>
  <c r="AH1717" i="90"/>
  <c r="AH1726" i="90"/>
  <c r="AF1751" i="90"/>
  <c r="AH1756" i="90"/>
  <c r="AF1775" i="90"/>
  <c r="AF1799" i="90"/>
  <c r="AF1805" i="90"/>
  <c r="AG1831" i="90"/>
  <c r="AH1831" i="90" s="1"/>
  <c r="AF1847" i="90"/>
  <c r="AH1857" i="90"/>
  <c r="AF1889" i="90"/>
  <c r="AG1927" i="90"/>
  <c r="AH1927" i="90" s="1"/>
  <c r="AF1934" i="90"/>
  <c r="AF1916" i="90"/>
  <c r="AH1777" i="90"/>
  <c r="AG1782" i="90"/>
  <c r="AF1784" i="90"/>
  <c r="AF1796" i="90"/>
  <c r="AF1823" i="90"/>
  <c r="AH1846" i="90"/>
  <c r="AF1856"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H362" i="91" s="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H113" i="91" s="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8" i="91"/>
  <c r="AH371"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H595" i="91" s="1"/>
  <c r="AG649" i="91"/>
  <c r="AG652" i="91"/>
  <c r="AG655" i="91"/>
  <c r="AG658" i="91"/>
  <c r="AG661" i="91"/>
  <c r="AG664" i="91"/>
  <c r="AG667" i="91"/>
  <c r="AG670" i="91"/>
  <c r="AG676" i="91"/>
  <c r="AG799" i="91"/>
  <c r="AH804" i="91"/>
  <c r="AG808" i="91"/>
  <c r="AH813" i="91"/>
  <c r="AG817" i="91"/>
  <c r="AH817" i="91" s="1"/>
  <c r="AH819" i="91"/>
  <c r="AG826" i="91"/>
  <c r="AH828" i="91"/>
  <c r="AG835" i="91"/>
  <c r="AH835" i="91" s="1"/>
  <c r="AH837" i="91"/>
  <c r="AG844" i="91"/>
  <c r="AH846" i="91"/>
  <c r="AG871" i="91"/>
  <c r="AH876" i="91"/>
  <c r="AG916" i="91"/>
  <c r="AH916" i="91" s="1"/>
  <c r="AH918" i="91"/>
  <c r="AG925" i="91"/>
  <c r="AH925" i="91" s="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6" i="91"/>
  <c r="AG823" i="91"/>
  <c r="AH823" i="91" s="1"/>
  <c r="AH825" i="91"/>
  <c r="AG832" i="91"/>
  <c r="AH834" i="91"/>
  <c r="AG841" i="91"/>
  <c r="AH843" i="91"/>
  <c r="AH849" i="91"/>
  <c r="AG868" i="91"/>
  <c r="AH870" i="91"/>
  <c r="AG874" i="91"/>
  <c r="AH874" i="91" s="1"/>
  <c r="AG883" i="91"/>
  <c r="AH894" i="91"/>
  <c r="AG913" i="91"/>
  <c r="AH915" i="91"/>
  <c r="AG922" i="91"/>
  <c r="AH922" i="91" s="1"/>
  <c r="AH924" i="91"/>
  <c r="AG931" i="91"/>
  <c r="AH933" i="91"/>
  <c r="AG961" i="91"/>
  <c r="AH963" i="91"/>
  <c r="AG970" i="91"/>
  <c r="AH970" i="91" s="1"/>
  <c r="AH972" i="91"/>
  <c r="AG979" i="91"/>
  <c r="AH981" i="91"/>
  <c r="AG988" i="91"/>
  <c r="AH988" i="91" s="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F596" i="91"/>
  <c r="AF638" i="91"/>
  <c r="AH676" i="91"/>
  <c r="AF677" i="91"/>
  <c r="AF680" i="91"/>
  <c r="AH730" i="91"/>
  <c r="AF731" i="91"/>
  <c r="AF734" i="91"/>
  <c r="AH796" i="91"/>
  <c r="AF797" i="91"/>
  <c r="AH799" i="91"/>
  <c r="AH805" i="91"/>
  <c r="AH808" i="91"/>
  <c r="AH811" i="91"/>
  <c r="AH814" i="91"/>
  <c r="AH820" i="91"/>
  <c r="AH826" i="91"/>
  <c r="AH829" i="91"/>
  <c r="AH832" i="91"/>
  <c r="AH838" i="91"/>
  <c r="AH841" i="91"/>
  <c r="AH844" i="91"/>
  <c r="AH847" i="91"/>
  <c r="AH868" i="91"/>
  <c r="AH871" i="91"/>
  <c r="AH913" i="91"/>
  <c r="AH919" i="91"/>
  <c r="AH928" i="91"/>
  <c r="AH931" i="91"/>
  <c r="AH937" i="91"/>
  <c r="AH958" i="91"/>
  <c r="AH961" i="91"/>
  <c r="AH964" i="91"/>
  <c r="AH967" i="91"/>
  <c r="AH973" i="91"/>
  <c r="AH976" i="91"/>
  <c r="AH979" i="91"/>
  <c r="AH985" i="91"/>
  <c r="AH991" i="91"/>
  <c r="AH994" i="91"/>
  <c r="AH1000" i="91"/>
  <c r="AG1114" i="91"/>
  <c r="AF1118" i="91"/>
  <c r="AG1123" i="91"/>
  <c r="AH1123" i="91" s="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G1845" i="91"/>
  <c r="AH1845" i="91" s="1"/>
  <c r="AG1854" i="91"/>
  <c r="AG1863" i="91"/>
  <c r="AG1872" i="91"/>
  <c r="AH1872" i="91" s="1"/>
  <c r="AG1881" i="9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H2049" i="91" s="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I2261" i="91"/>
  <c r="AI2264" i="91"/>
  <c r="AJ2264" i="91" s="1"/>
  <c r="AI2262" i="91"/>
  <c r="AJ2262" i="91" s="1"/>
  <c r="AH77" i="95"/>
  <c r="AH1767" i="91"/>
  <c r="AH1770" i="91"/>
  <c r="AH1773" i="91"/>
  <c r="AH1776" i="91"/>
  <c r="AH1779" i="91"/>
  <c r="AH1782" i="91"/>
  <c r="AH1785" i="91"/>
  <c r="AH1788" i="91"/>
  <c r="AH1791" i="91"/>
  <c r="AH1794" i="91"/>
  <c r="AH1797" i="91"/>
  <c r="AH1818" i="91"/>
  <c r="AH1821" i="91"/>
  <c r="AH1824" i="91"/>
  <c r="AH1842" i="91"/>
  <c r="AH1848" i="91"/>
  <c r="AH1851" i="91"/>
  <c r="AH1854" i="91"/>
  <c r="AH1857" i="91"/>
  <c r="AH1860" i="91"/>
  <c r="AH1863" i="91"/>
  <c r="AH1866" i="91"/>
  <c r="AH1869" i="91"/>
  <c r="AH1875" i="91"/>
  <c r="AH1878" i="91"/>
  <c r="AH1881" i="91"/>
  <c r="AH1899" i="91"/>
  <c r="AH1902" i="91"/>
  <c r="AH1908" i="91"/>
  <c r="AH1932" i="91"/>
  <c r="AH1935" i="91"/>
  <c r="AH1941" i="91"/>
  <c r="AH1965" i="91"/>
  <c r="AH1968" i="91"/>
  <c r="AH1992" i="91"/>
  <c r="AH1995" i="91"/>
  <c r="AH2001" i="91"/>
  <c r="AH2004" i="91"/>
  <c r="AH2028" i="91"/>
  <c r="AH2034" i="91"/>
  <c r="AH2037" i="91"/>
  <c r="AH2043" i="91"/>
  <c r="AH2046"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2" i="91"/>
  <c r="AG2179" i="91"/>
  <c r="AH2204" i="91"/>
  <c r="AH2205" i="91"/>
  <c r="AG2216" i="91"/>
  <c r="AG2230" i="91"/>
  <c r="AH2240" i="91"/>
  <c r="AH2241" i="91"/>
  <c r="AF2248" i="91"/>
  <c r="AH2273" i="91"/>
  <c r="AF23" i="96"/>
  <c r="AF65" i="96"/>
  <c r="AF83" i="96"/>
  <c r="AF101" i="96"/>
  <c r="AF119" i="96"/>
  <c r="AG41" i="100"/>
  <c r="AG295" i="100"/>
  <c r="AH526" i="100"/>
  <c r="AG578" i="100"/>
  <c r="AH578" i="100" s="1"/>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53"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H104"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H371" i="100"/>
  <c r="AF387" i="100"/>
  <c r="AF405" i="100"/>
  <c r="AG410" i="100"/>
  <c r="AF414" i="100"/>
  <c r="AH434" i="100"/>
  <c r="AF474" i="100"/>
  <c r="AH497" i="100"/>
  <c r="AH506" i="100"/>
  <c r="AF513" i="100"/>
  <c r="AG536" i="100"/>
  <c r="AG556"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62"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H243" i="101" s="1"/>
  <c r="AF269" i="101"/>
  <c r="AG282" i="101"/>
  <c r="AF292" i="101"/>
  <c r="AG117" i="101"/>
  <c r="AH148" i="101"/>
  <c r="AF180" i="101"/>
  <c r="AG192" i="101"/>
  <c r="AH193" i="101"/>
  <c r="AH222"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G377" i="101"/>
  <c r="AF399" i="101"/>
  <c r="AF461" i="101"/>
  <c r="AG511" i="101"/>
  <c r="AG549" i="101"/>
  <c r="AG287" i="101"/>
  <c r="AG305" i="101"/>
  <c r="AG335" i="101"/>
  <c r="AF347" i="101"/>
  <c r="AG362" i="101"/>
  <c r="AH373" i="101"/>
  <c r="AH388" i="101"/>
  <c r="AG487" i="101"/>
  <c r="AF515" i="101"/>
  <c r="AF536" i="101"/>
  <c r="AG640" i="101"/>
  <c r="AH682" i="101"/>
  <c r="AG690" i="101"/>
  <c r="AF279" i="101"/>
  <c r="AH282"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F602"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H726"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F15" i="3"/>
  <c r="F15" i="2"/>
  <c r="A5" i="78"/>
  <c r="A5" i="77"/>
  <c r="B5" i="76"/>
  <c r="B5" i="75"/>
  <c r="H8" i="74"/>
  <c r="Q12" i="76"/>
  <c r="S12" i="76" s="1"/>
  <c r="Q11" i="76"/>
  <c r="S11" i="76" s="1"/>
  <c r="Q12" i="75"/>
  <c r="S12" i="75" s="1"/>
  <c r="Q11" i="75"/>
  <c r="AJ2261" i="91" l="1"/>
  <c r="AG484" i="90"/>
  <c r="AG834" i="101"/>
  <c r="AI830" i="101" s="1"/>
  <c r="AJ830" i="101" s="1"/>
  <c r="AH32" i="100"/>
  <c r="AG877" i="91"/>
  <c r="AI873" i="91" s="1"/>
  <c r="AJ873" i="91" s="1"/>
  <c r="AG632" i="90"/>
  <c r="AG493" i="90"/>
  <c r="AI479" i="90"/>
  <c r="AJ479" i="90" s="1"/>
  <c r="AI476" i="90"/>
  <c r="AJ476" i="90" s="1"/>
  <c r="AG124" i="90"/>
  <c r="AI119" i="90" s="1"/>
  <c r="AJ119" i="90" s="1"/>
  <c r="AG115" i="90"/>
  <c r="AI111" i="90" s="1"/>
  <c r="AJ111" i="90" s="1"/>
  <c r="T12" i="106"/>
  <c r="U11" i="106"/>
  <c r="V11" i="106"/>
  <c r="W11" i="106" s="1"/>
  <c r="R11" i="106" s="1"/>
  <c r="T12" i="105"/>
  <c r="V11" i="105" s="1"/>
  <c r="W11" i="105" s="1"/>
  <c r="R11" i="105" s="1"/>
  <c r="U11" i="105"/>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60" i="101" s="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07" i="90"/>
  <c r="AJ107" i="90" s="1"/>
  <c r="AI110" i="90"/>
  <c r="AJ110" i="90" s="1"/>
  <c r="AI108" i="90"/>
  <c r="AJ108"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G700" i="101"/>
  <c r="AI695" i="101"/>
  <c r="AJ695" i="101" s="1"/>
  <c r="AH695" i="101"/>
  <c r="AG669" i="101"/>
  <c r="AI664" i="101" s="1"/>
  <c r="AJ664" i="101" s="1"/>
  <c r="AH664" i="101"/>
  <c r="AG557" i="101"/>
  <c r="AH651"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I725" i="100"/>
  <c r="AJ725"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I345" i="100"/>
  <c r="AJ345" i="100" s="1"/>
  <c r="AK345" i="100" s="1"/>
  <c r="AE345"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490" i="90"/>
  <c r="AJ490" i="90" s="1"/>
  <c r="AH490" i="90"/>
  <c r="AH212" i="90"/>
  <c r="AH143" i="90"/>
  <c r="AH97" i="90"/>
  <c r="AG44" i="90"/>
  <c r="AI41" i="90" s="1"/>
  <c r="AJ41" i="90" s="1"/>
  <c r="AG228" i="90"/>
  <c r="AI223" i="90" s="1"/>
  <c r="AJ223" i="90" s="1"/>
  <c r="AH223" i="90"/>
  <c r="AG347" i="90"/>
  <c r="AI342" i="90" s="1"/>
  <c r="AJ342" i="90" s="1"/>
  <c r="AG156" i="90"/>
  <c r="AI151" i="90"/>
  <c r="AJ151" i="90" s="1"/>
  <c r="AH151" i="90"/>
  <c r="AH460" i="90"/>
  <c r="AI367" i="90"/>
  <c r="AJ367" i="90" s="1"/>
  <c r="AI154" i="90"/>
  <c r="AJ154" i="90" s="1"/>
  <c r="AH154" i="90"/>
  <c r="AI429" i="90"/>
  <c r="AJ429" i="90" s="1"/>
  <c r="AI377" i="90"/>
  <c r="AJ377"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K59" i="100" s="1"/>
  <c r="AE59" i="100" s="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H2008" i="91"/>
  <c r="AE2008" i="91"/>
  <c r="AH1830" i="91"/>
  <c r="AH1792" i="91"/>
  <c r="AG88" i="95"/>
  <c r="AH57" i="95"/>
  <c r="AH24" i="95"/>
  <c r="AG2207" i="91"/>
  <c r="AI1872" i="91"/>
  <c r="AJ1872" i="91" s="1"/>
  <c r="AK1872" i="91" s="1"/>
  <c r="AE1872" i="91" s="1"/>
  <c r="AI1845" i="91"/>
  <c r="AJ1845" i="91" s="1"/>
  <c r="AK1845" i="91" s="1"/>
  <c r="AE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G2211" i="91"/>
  <c r="AI2206" i="91" s="1"/>
  <c r="AJ2206" i="91" s="1"/>
  <c r="AK2206" i="91" s="1"/>
  <c r="AE2206" i="91" s="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I112" i="90"/>
  <c r="AJ112" i="90" s="1"/>
  <c r="AG99" i="90"/>
  <c r="AH94" i="90"/>
  <c r="AI142" i="90"/>
  <c r="AJ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K1996" i="91" s="1"/>
  <c r="AH1996" i="91"/>
  <c r="AE1996" i="91"/>
  <c r="AG1978" i="91"/>
  <c r="AI1938" i="91"/>
  <c r="AJ1938" i="91" s="1"/>
  <c r="AK1938" i="91" s="1"/>
  <c r="AE1938" i="91" s="1"/>
  <c r="AI1903" i="91"/>
  <c r="AJ1903" i="91" s="1"/>
  <c r="AK1903" i="91" s="1"/>
  <c r="AE1903" i="91" s="1"/>
  <c r="AH1903" i="91"/>
  <c r="AI1870" i="91"/>
  <c r="AJ1870" i="91" s="1"/>
  <c r="AK1870" i="91" s="1"/>
  <c r="AE1870" i="91" s="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K1806" i="90" s="1"/>
  <c r="AE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s="1"/>
  <c r="AJ72" i="90" s="1"/>
  <c r="AK72" i="90" s="1"/>
  <c r="AE72" i="90" s="1"/>
  <c r="AI364" i="90"/>
  <c r="AJ364" i="90" s="1"/>
  <c r="AK364" i="90" s="1"/>
  <c r="AE364" i="90" s="1"/>
  <c r="AI370" i="90"/>
  <c r="AJ370" i="90" s="1"/>
  <c r="AK370" i="90" s="1"/>
  <c r="AE370" i="90" s="1"/>
  <c r="AI226" i="90"/>
  <c r="AJ226" i="90" s="1"/>
  <c r="AK226" i="90" s="1"/>
  <c r="AE226" i="90" s="1"/>
  <c r="AH226" i="90"/>
  <c r="AH89" i="90"/>
  <c r="AG68" i="90"/>
  <c r="AH320" i="90"/>
  <c r="AG522" i="90"/>
  <c r="AH517" i="90"/>
  <c r="AI482" i="90"/>
  <c r="AJ482" i="90" s="1"/>
  <c r="AI365" i="90"/>
  <c r="AJ365" i="90" s="1"/>
  <c r="AH365" i="90"/>
  <c r="AI492" i="90"/>
  <c r="AJ492" i="90" s="1"/>
  <c r="AK492" i="90" s="1"/>
  <c r="AE492" i="90" s="1"/>
  <c r="AH332" i="90"/>
  <c r="AI520" i="90"/>
  <c r="AJ520" i="90" s="1"/>
  <c r="AK520" i="90" s="1"/>
  <c r="AE520" i="90" s="1"/>
  <c r="AH520" i="90"/>
  <c r="AH236" i="90"/>
  <c r="AI146" i="90"/>
  <c r="AJ146" i="90" s="1"/>
  <c r="AH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I2002" i="91"/>
  <c r="AJ2002" i="91" s="1"/>
  <c r="AK2002" i="91" s="1"/>
  <c r="AE2002" i="91" s="1"/>
  <c r="AH2002" i="91"/>
  <c r="AI1900" i="91"/>
  <c r="AJ1900" i="91" s="1"/>
  <c r="AK1900" i="91" s="1"/>
  <c r="AE1900" i="91" s="1"/>
  <c r="AH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E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017" i="91" s="1"/>
  <c r="AI961" i="91" s="1"/>
  <c r="AJ961" i="91" s="1"/>
  <c r="AK961" i="91" s="1"/>
  <c r="AE961" i="91" s="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I934" i="91" s="1"/>
  <c r="AJ934" i="91" s="1"/>
  <c r="AK934" i="91" s="1"/>
  <c r="AE934"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G180" i="91" s="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E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H1466" i="90"/>
  <c r="AE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G904" i="90" s="1"/>
  <c r="AH876" i="90"/>
  <c r="AG664" i="90"/>
  <c r="AH1168" i="90"/>
  <c r="AH1116" i="90"/>
  <c r="AI1067" i="90"/>
  <c r="AJ1067" i="90" s="1"/>
  <c r="AK1067" i="90" s="1"/>
  <c r="AE1067" i="90" s="1"/>
  <c r="AH1067" i="90"/>
  <c r="AH1011" i="90"/>
  <c r="AH993" i="90"/>
  <c r="AH975" i="90"/>
  <c r="AH957" i="90"/>
  <c r="AH903" i="90"/>
  <c r="AI627" i="90"/>
  <c r="AJ627" i="90" s="1"/>
  <c r="AK627" i="90" s="1"/>
  <c r="AE627" i="90" s="1"/>
  <c r="AI609" i="90"/>
  <c r="AJ609" i="90" s="1"/>
  <c r="AK609" i="90" s="1"/>
  <c r="AE609" i="90" s="1"/>
  <c r="AH1207" i="90"/>
  <c r="AH1165" i="90"/>
  <c r="AH1087" i="90"/>
  <c r="AI945" i="90"/>
  <c r="AJ945" i="90" s="1"/>
  <c r="AK945" i="90" s="1"/>
  <c r="AE945" i="90" s="1"/>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H679" i="90"/>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I362" i="90"/>
  <c r="AJ362" i="90" s="1"/>
  <c r="AK362" i="90" s="1"/>
  <c r="AE362" i="90" s="1"/>
  <c r="AH362" i="90"/>
  <c r="AH239" i="90"/>
  <c r="AI109" i="90"/>
  <c r="AJ109" i="90" s="1"/>
  <c r="AK109" i="90" s="1"/>
  <c r="AE109" i="90" s="1"/>
  <c r="AG90" i="90"/>
  <c r="AI87" i="90" s="1"/>
  <c r="AJ87" i="90" s="1"/>
  <c r="AK87" i="90" s="1"/>
  <c r="AE87" i="90" s="1"/>
  <c r="AG189" i="90"/>
  <c r="AI186" i="90" s="1"/>
  <c r="AJ186" i="90" s="1"/>
  <c r="AK186" i="90" s="1"/>
  <c r="AE186" i="90" s="1"/>
  <c r="AI184" i="90"/>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I358" i="90"/>
  <c r="AJ358" i="90" s="1"/>
  <c r="AK358" i="90" s="1"/>
  <c r="AE358" i="90" s="1"/>
  <c r="AH287" i="90"/>
  <c r="AI374" i="90"/>
  <c r="AJ374" i="90" s="1"/>
  <c r="AK374" i="90" s="1"/>
  <c r="AE374" i="90" s="1"/>
  <c r="AH374" i="90"/>
  <c r="AI225" i="90"/>
  <c r="AJ225" i="90" s="1"/>
  <c r="AK225" i="90" s="1"/>
  <c r="AE225" i="90" s="1"/>
  <c r="AH164" i="90"/>
  <c r="AG180" i="90"/>
  <c r="AI172" i="90" s="1"/>
  <c r="AJ172" i="90" s="1"/>
  <c r="AK172" i="90" s="1"/>
  <c r="AE172" i="90" s="1"/>
  <c r="AI43" i="90"/>
  <c r="AJ43" i="90" s="1"/>
  <c r="AK43" i="90" s="1"/>
  <c r="AE43" i="90" s="1"/>
  <c r="AH43" i="90"/>
  <c r="AI475" i="90"/>
  <c r="AJ475" i="90" s="1"/>
  <c r="AK475" i="90" s="1"/>
  <c r="AE475" i="90" s="1"/>
  <c r="AI489" i="90"/>
  <c r="AJ489" i="90" s="1"/>
  <c r="AK489" i="90" s="1"/>
  <c r="AE489" i="90" s="1"/>
  <c r="AH266" i="90"/>
  <c r="AI96" i="90"/>
  <c r="AJ96" i="90" s="1"/>
  <c r="AK96" i="90" s="1"/>
  <c r="AE96" i="90" s="1"/>
  <c r="AI75" i="90"/>
  <c r="AJ75" i="90" s="1"/>
  <c r="AK75" i="90" s="1"/>
  <c r="AE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1101" i="91"/>
  <c r="AJ1101" i="91" s="1"/>
  <c r="AK1101" i="91" s="1"/>
  <c r="AE1101" i="91" s="1"/>
  <c r="AI872" i="91"/>
  <c r="AJ872" i="91" s="1"/>
  <c r="AK872" i="91" s="1"/>
  <c r="AH872" i="91"/>
  <c r="AE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G219" i="91" s="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K730" i="90" s="1"/>
  <c r="AE730" i="90" s="1"/>
  <c r="AG704" i="90"/>
  <c r="AG681" i="90"/>
  <c r="AI676" i="90" s="1"/>
  <c r="AJ676" i="90" s="1"/>
  <c r="AK676" i="90" s="1"/>
  <c r="AE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I592" i="90"/>
  <c r="AJ592" i="90" s="1"/>
  <c r="AK592" i="90" s="1"/>
  <c r="AE592" i="90" s="1"/>
  <c r="AH592" i="90"/>
  <c r="AG537" i="90"/>
  <c r="AG447" i="90"/>
  <c r="AG207" i="90"/>
  <c r="AH1201" i="90"/>
  <c r="AH1090" i="90"/>
  <c r="AH835" i="90"/>
  <c r="AH1198" i="90"/>
  <c r="AG859" i="90"/>
  <c r="AI857" i="90" s="1"/>
  <c r="AJ857" i="90" s="1"/>
  <c r="AK857" i="90" s="1"/>
  <c r="AE857" i="90" s="1"/>
  <c r="AI854" i="90"/>
  <c r="AJ854" i="90" s="1"/>
  <c r="AK854" i="90" s="1"/>
  <c r="AE854" i="90" s="1"/>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G877" i="90"/>
  <c r="AH678" i="90"/>
  <c r="AI619" i="90"/>
  <c r="AJ619" i="90" s="1"/>
  <c r="AK619" i="90" s="1"/>
  <c r="AE619" i="90" s="1"/>
  <c r="AH619" i="90"/>
  <c r="AI371" i="90"/>
  <c r="AJ371" i="90" s="1"/>
  <c r="AK371" i="90" s="1"/>
  <c r="AE371" i="90" s="1"/>
  <c r="AH371" i="90"/>
  <c r="AI153" i="90"/>
  <c r="AJ153" i="90" s="1"/>
  <c r="AK153" i="90" s="1"/>
  <c r="AE153" i="90" s="1"/>
  <c r="AH32" i="90"/>
  <c r="AI361" i="90"/>
  <c r="AJ361" i="90" s="1"/>
  <c r="AK361" i="90" s="1"/>
  <c r="AE361" i="90" s="1"/>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I359" i="90"/>
  <c r="AJ359" i="90" s="1"/>
  <c r="AK359" i="90" s="1"/>
  <c r="AH359" i="90"/>
  <c r="AE359" i="90"/>
  <c r="S11" i="75"/>
  <c r="T11" i="75" s="1"/>
  <c r="U11" i="75" s="1"/>
  <c r="T11" i="76"/>
  <c r="U11" i="76" s="1"/>
  <c r="T12" i="76"/>
  <c r="U12" i="76" s="1"/>
  <c r="T12" i="75"/>
  <c r="U12" i="75"/>
  <c r="AI902" i="90" l="1"/>
  <c r="AJ902" i="90" s="1"/>
  <c r="AK902" i="90" s="1"/>
  <c r="AE902" i="90" s="1"/>
  <c r="AI899" i="90"/>
  <c r="AJ899" i="90" s="1"/>
  <c r="AK899" i="90" s="1"/>
  <c r="AE899" i="90" s="1"/>
  <c r="AI346" i="101"/>
  <c r="AJ346" i="101" s="1"/>
  <c r="AK346" i="101" s="1"/>
  <c r="AE346" i="101" s="1"/>
  <c r="AI349" i="101"/>
  <c r="AJ349" i="101" s="1"/>
  <c r="AK482" i="90"/>
  <c r="AE482" i="90" s="1"/>
  <c r="AK142" i="90"/>
  <c r="AE142" i="90" s="1"/>
  <c r="AI1457" i="90"/>
  <c r="AJ1457" i="90" s="1"/>
  <c r="AK158" i="96"/>
  <c r="AE158" i="96" s="1"/>
  <c r="AI387" i="90"/>
  <c r="AJ387" i="90" s="1"/>
  <c r="AI763" i="101"/>
  <c r="AJ763" i="101" s="1"/>
  <c r="AI113" i="90"/>
  <c r="AJ113" i="90" s="1"/>
  <c r="AI566" i="101"/>
  <c r="AJ566" i="101" s="1"/>
  <c r="AI870" i="91"/>
  <c r="AJ870" i="91" s="1"/>
  <c r="AI829" i="101"/>
  <c r="AJ829" i="101" s="1"/>
  <c r="AK112" i="90"/>
  <c r="AE112" i="90" s="1"/>
  <c r="AG128" i="96"/>
  <c r="AK347" i="100"/>
  <c r="AE347" i="100" s="1"/>
  <c r="AG797" i="100"/>
  <c r="AK1463" i="90"/>
  <c r="AE1463" i="90" s="1"/>
  <c r="AK146" i="90"/>
  <c r="AE146" i="90" s="1"/>
  <c r="AK460" i="90"/>
  <c r="AE460" i="90" s="1"/>
  <c r="AI39" i="90"/>
  <c r="AJ39" i="90" s="1"/>
  <c r="AK132" i="96"/>
  <c r="AE132" i="96" s="1"/>
  <c r="AI114" i="90"/>
  <c r="AJ114" i="90" s="1"/>
  <c r="AI867" i="91"/>
  <c r="AJ867" i="91" s="1"/>
  <c r="AI832" i="101"/>
  <c r="AJ832" i="101" s="1"/>
  <c r="AI474" i="90"/>
  <c r="AJ474" i="90" s="1"/>
  <c r="AI477" i="90"/>
  <c r="AJ477" i="90" s="1"/>
  <c r="AI480" i="90"/>
  <c r="AJ480" i="90" s="1"/>
  <c r="AK480" i="90" s="1"/>
  <c r="AE480" i="90" s="1"/>
  <c r="AI483" i="90"/>
  <c r="AJ483" i="90" s="1"/>
  <c r="AI471" i="90"/>
  <c r="AJ471" i="90" s="1"/>
  <c r="AK471" i="90" s="1"/>
  <c r="AE471" i="90" s="1"/>
  <c r="AK365" i="90"/>
  <c r="AE365" i="90" s="1"/>
  <c r="AK64" i="100"/>
  <c r="AE64" i="100" s="1"/>
  <c r="AI862" i="101"/>
  <c r="AJ862" i="101" s="1"/>
  <c r="AI859" i="101"/>
  <c r="AJ859" i="101" s="1"/>
  <c r="AK859" i="101" s="1"/>
  <c r="AE859" i="101" s="1"/>
  <c r="AI803" i="100"/>
  <c r="AJ803" i="100" s="1"/>
  <c r="AI804" i="100"/>
  <c r="AJ804" i="100" s="1"/>
  <c r="AI793" i="100"/>
  <c r="AJ793" i="100" s="1"/>
  <c r="AI790" i="100"/>
  <c r="AJ790" i="100" s="1"/>
  <c r="AK790" i="100" s="1"/>
  <c r="AE790" i="100" s="1"/>
  <c r="AI791" i="100"/>
  <c r="AJ791" i="100" s="1"/>
  <c r="AI723" i="101"/>
  <c r="AJ723" i="101" s="1"/>
  <c r="AI725" i="101"/>
  <c r="AJ725" i="101" s="1"/>
  <c r="AI724" i="101"/>
  <c r="AJ724" i="101" s="1"/>
  <c r="AI698" i="101"/>
  <c r="AJ698" i="101" s="1"/>
  <c r="AI697" i="101"/>
  <c r="AJ697" i="101" s="1"/>
  <c r="AI556" i="100"/>
  <c r="AJ556" i="100" s="1"/>
  <c r="AI548" i="100"/>
  <c r="AJ548" i="100" s="1"/>
  <c r="AG507" i="100"/>
  <c r="AI486" i="101"/>
  <c r="AJ486" i="101" s="1"/>
  <c r="AI487" i="101"/>
  <c r="AJ487" i="101" s="1"/>
  <c r="AG381" i="101"/>
  <c r="AG316" i="100"/>
  <c r="AI287" i="100" s="1"/>
  <c r="AJ287" i="100" s="1"/>
  <c r="AK287" i="100" s="1"/>
  <c r="AE287" i="100" s="1"/>
  <c r="AG197" i="101"/>
  <c r="AI168" i="101" s="1"/>
  <c r="AJ168" i="101" s="1"/>
  <c r="AK168" i="101" s="1"/>
  <c r="AE168" i="101" s="1"/>
  <c r="AG197" i="100"/>
  <c r="AG89" i="101"/>
  <c r="AI84" i="101" s="1"/>
  <c r="AJ84" i="101" s="1"/>
  <c r="AK84" i="101" s="1"/>
  <c r="AE84" i="101" s="1"/>
  <c r="AI40" i="101"/>
  <c r="AJ40" i="101" s="1"/>
  <c r="AI39" i="101"/>
  <c r="AJ39" i="101" s="1"/>
  <c r="AK590" i="100"/>
  <c r="AE590" i="100" s="1"/>
  <c r="AK259" i="101"/>
  <c r="AE259" i="101" s="1"/>
  <c r="AK403" i="101"/>
  <c r="AE403" i="101" s="1"/>
  <c r="AK486" i="101"/>
  <c r="AE486" i="101" s="1"/>
  <c r="AK765" i="101"/>
  <c r="AE765" i="101" s="1"/>
  <c r="AK725" i="100"/>
  <c r="AE725" i="100" s="1"/>
  <c r="AK28" i="100"/>
  <c r="AE28" i="100" s="1"/>
  <c r="AK803" i="100"/>
  <c r="AE803" i="100" s="1"/>
  <c r="AK664" i="101"/>
  <c r="AE664" i="101" s="1"/>
  <c r="AK695" i="101"/>
  <c r="AE695" i="101" s="1"/>
  <c r="AK763" i="101"/>
  <c r="AE763" i="101" s="1"/>
  <c r="AK722" i="100"/>
  <c r="AE722" i="100" s="1"/>
  <c r="AK804" i="100"/>
  <c r="AE804" i="100" s="1"/>
  <c r="AK791" i="100"/>
  <c r="AE791" i="100" s="1"/>
  <c r="AK592" i="100"/>
  <c r="AE592" i="100" s="1"/>
  <c r="AK487" i="101"/>
  <c r="AE487" i="101" s="1"/>
  <c r="AK566" i="101"/>
  <c r="AE566" i="101" s="1"/>
  <c r="AK697" i="101"/>
  <c r="AE697" i="101" s="1"/>
  <c r="AK725" i="101"/>
  <c r="AE725" i="101" s="1"/>
  <c r="AG2244" i="90"/>
  <c r="AG2121" i="90"/>
  <c r="AI2101" i="91"/>
  <c r="AJ2101" i="91" s="1"/>
  <c r="AK2101" i="91" s="1"/>
  <c r="AE2101" i="91" s="1"/>
  <c r="AI2106" i="91"/>
  <c r="AJ2106" i="91" s="1"/>
  <c r="AI2110" i="91"/>
  <c r="AJ2110" i="91" s="1"/>
  <c r="AI2098" i="91"/>
  <c r="AJ2098" i="91" s="1"/>
  <c r="AK2098" i="91" s="1"/>
  <c r="AE2098" i="91" s="1"/>
  <c r="AI2031" i="91"/>
  <c r="AJ2031" i="91" s="1"/>
  <c r="AI2032" i="91"/>
  <c r="AJ2032" i="91" s="1"/>
  <c r="AI2029" i="91"/>
  <c r="AJ2029" i="91" s="1"/>
  <c r="AI1962" i="91"/>
  <c r="AJ1962" i="91" s="1"/>
  <c r="AK1962" i="91" s="1"/>
  <c r="AE1962" i="91" s="1"/>
  <c r="AI1966" i="91"/>
  <c r="AJ1966" i="91" s="1"/>
  <c r="AK1966" i="91" s="1"/>
  <c r="AE1966" i="91" s="1"/>
  <c r="AG1686" i="91"/>
  <c r="AG1548" i="91"/>
  <c r="AG1440" i="91"/>
  <c r="AG1440" i="90"/>
  <c r="AI1428" i="90" s="1"/>
  <c r="AJ1428" i="90" s="1"/>
  <c r="AK1428" i="90" s="1"/>
  <c r="AE1428" i="90" s="1"/>
  <c r="AG1363" i="91"/>
  <c r="AG1132" i="90"/>
  <c r="AI1126" i="90" s="1"/>
  <c r="AJ1126" i="90" s="1"/>
  <c r="AK1126" i="90" s="1"/>
  <c r="AE1126" i="90" s="1"/>
  <c r="AG1170" i="90"/>
  <c r="AG1093" i="90"/>
  <c r="AI1092" i="90" s="1"/>
  <c r="AJ1092" i="90" s="1"/>
  <c r="AK1092" i="90" s="1"/>
  <c r="AE1092" i="90" s="1"/>
  <c r="AI931" i="91"/>
  <c r="AJ931" i="91" s="1"/>
  <c r="AK931" i="91" s="1"/>
  <c r="AE931" i="91" s="1"/>
  <c r="AI922" i="91"/>
  <c r="AJ922" i="91" s="1"/>
  <c r="AK922" i="91" s="1"/>
  <c r="AE922" i="91" s="1"/>
  <c r="AI874" i="90"/>
  <c r="AJ874" i="90" s="1"/>
  <c r="AK874" i="90" s="1"/>
  <c r="AE874" i="90" s="1"/>
  <c r="AI873" i="90"/>
  <c r="AJ873" i="90" s="1"/>
  <c r="AK873" i="90" s="1"/>
  <c r="AE873" i="90" s="1"/>
  <c r="AI867" i="90"/>
  <c r="AJ867" i="90" s="1"/>
  <c r="AK867" i="90" s="1"/>
  <c r="AE867" i="90" s="1"/>
  <c r="AG632" i="91"/>
  <c r="AI625" i="91" s="1"/>
  <c r="AJ625" i="91" s="1"/>
  <c r="AK625" i="91" s="1"/>
  <c r="AE625" i="91" s="1"/>
  <c r="AG552" i="91"/>
  <c r="AI548" i="91" s="1"/>
  <c r="AJ548" i="91" s="1"/>
  <c r="AK548" i="91" s="1"/>
  <c r="AE548" i="91" s="1"/>
  <c r="AI517" i="90"/>
  <c r="AJ517" i="90" s="1"/>
  <c r="AK517" i="90" s="1"/>
  <c r="AE517" i="90" s="1"/>
  <c r="AI519" i="90"/>
  <c r="AJ519" i="90" s="1"/>
  <c r="AI379" i="90"/>
  <c r="AJ379" i="90" s="1"/>
  <c r="AI382" i="90"/>
  <c r="AJ382" i="90" s="1"/>
  <c r="AI355" i="90"/>
  <c r="AJ355" i="90" s="1"/>
  <c r="AK355" i="90" s="1"/>
  <c r="AE355" i="90" s="1"/>
  <c r="AI166" i="90"/>
  <c r="AJ166" i="90" s="1"/>
  <c r="AK166" i="90" s="1"/>
  <c r="AE166" i="90" s="1"/>
  <c r="AI169" i="90"/>
  <c r="AJ169" i="90" s="1"/>
  <c r="AI164" i="90"/>
  <c r="AJ164" i="90" s="1"/>
  <c r="AK164" i="90" s="1"/>
  <c r="AE164" i="90" s="1"/>
  <c r="AG115" i="91"/>
  <c r="AI113" i="91" s="1"/>
  <c r="AJ113" i="91" s="1"/>
  <c r="AK113" i="91" s="1"/>
  <c r="AE113" i="91" s="1"/>
  <c r="AI94" i="90"/>
  <c r="AJ94" i="90" s="1"/>
  <c r="AK94" i="90" s="1"/>
  <c r="AE94" i="90" s="1"/>
  <c r="AI97" i="90"/>
  <c r="AJ97" i="90" s="1"/>
  <c r="AK97" i="90" s="1"/>
  <c r="AE97" i="90" s="1"/>
  <c r="AI55" i="90"/>
  <c r="AJ55" i="90" s="1"/>
  <c r="AK55" i="90" s="1"/>
  <c r="AE55" i="90" s="1"/>
  <c r="AI52" i="90"/>
  <c r="AJ52" i="90" s="1"/>
  <c r="AK52" i="90" s="1"/>
  <c r="AE52" i="90" s="1"/>
  <c r="AK2263" i="90"/>
  <c r="AE2263" i="90" s="1"/>
  <c r="AK477" i="90"/>
  <c r="AE477" i="90" s="1"/>
  <c r="AK2271" i="90"/>
  <c r="AE2271" i="90" s="1"/>
  <c r="AK558" i="90"/>
  <c r="AE558" i="90" s="1"/>
  <c r="AK612" i="90"/>
  <c r="AE612" i="90" s="1"/>
  <c r="AK1457" i="90"/>
  <c r="AE1457" i="90" s="1"/>
  <c r="AK2014" i="90"/>
  <c r="AE2014" i="90" s="1"/>
  <c r="AK133" i="90"/>
  <c r="AE133" i="90" s="1"/>
  <c r="AK377" i="90"/>
  <c r="AE377" i="90" s="1"/>
  <c r="AK367" i="90"/>
  <c r="AE367" i="90" s="1"/>
  <c r="AK151" i="90"/>
  <c r="AE151" i="90" s="1"/>
  <c r="AK519" i="90"/>
  <c r="AE519" i="90" s="1"/>
  <c r="AK379" i="90"/>
  <c r="AE379" i="90" s="1"/>
  <c r="AK451" i="90"/>
  <c r="AE451" i="90" s="1"/>
  <c r="AK618" i="90"/>
  <c r="AE618" i="90" s="1"/>
  <c r="AK2110" i="91"/>
  <c r="AE2110" i="91" s="1"/>
  <c r="AK1936" i="91"/>
  <c r="AE1936" i="91" s="1"/>
  <c r="AK2106" i="91"/>
  <c r="AE2106" i="91" s="1"/>
  <c r="AK1999" i="91"/>
  <c r="AE1999" i="91" s="1"/>
  <c r="AK32" i="90"/>
  <c r="AE32" i="90" s="1"/>
  <c r="AK382" i="90"/>
  <c r="AE382" i="90" s="1"/>
  <c r="AK169" i="90"/>
  <c r="AE169" i="90" s="1"/>
  <c r="AK121" i="90"/>
  <c r="AE121" i="90" s="1"/>
  <c r="AK894" i="90"/>
  <c r="AE894" i="90" s="1"/>
  <c r="AE895" i="90" s="1"/>
  <c r="AK151" i="91"/>
  <c r="AE151" i="91" s="1"/>
  <c r="AK1939" i="91"/>
  <c r="AE1939" i="91" s="1"/>
  <c r="AK1864" i="91"/>
  <c r="AE1864" i="91" s="1"/>
  <c r="AK1990" i="91"/>
  <c r="AE1990" i="91" s="1"/>
  <c r="AK608" i="90"/>
  <c r="AE608" i="90" s="1"/>
  <c r="AK620" i="90"/>
  <c r="AE620" i="90" s="1"/>
  <c r="AK2031" i="91"/>
  <c r="AE2031" i="91" s="1"/>
  <c r="AK1822" i="91"/>
  <c r="AE1822" i="91" s="1"/>
  <c r="AK488" i="90"/>
  <c r="AE488" i="90" s="1"/>
  <c r="AK111" i="90"/>
  <c r="AE111" i="90" s="1"/>
  <c r="AK2032" i="91"/>
  <c r="AE2032" i="91" s="1"/>
  <c r="AK869" i="91"/>
  <c r="AE869" i="91" s="1"/>
  <c r="AK1906" i="91"/>
  <c r="AE1906" i="91" s="1"/>
  <c r="AK1819" i="91"/>
  <c r="AE1819" i="91" s="1"/>
  <c r="R12" i="105"/>
  <c r="R14" i="105" s="1"/>
  <c r="B12" i="107"/>
  <c r="R12" i="106"/>
  <c r="R14" i="106" s="1"/>
  <c r="B12" i="108"/>
  <c r="B8" i="107"/>
  <c r="R9" i="105"/>
  <c r="B8" i="108"/>
  <c r="R9" i="106"/>
  <c r="AI1432" i="90"/>
  <c r="AJ1432" i="90" s="1"/>
  <c r="AK1432" i="90" s="1"/>
  <c r="AE1432" i="90" s="1"/>
  <c r="AI1420" i="90"/>
  <c r="AJ1420" i="90" s="1"/>
  <c r="AK1420" i="90" s="1"/>
  <c r="AE1420"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72" i="100"/>
  <c r="AJ272" i="100" s="1"/>
  <c r="AK272" i="100" s="1"/>
  <c r="AE272" i="100" s="1"/>
  <c r="AI275" i="100"/>
  <c r="AJ275" i="100" s="1"/>
  <c r="AK275" i="100" s="1"/>
  <c r="AE275" i="100" s="1"/>
  <c r="AI308" i="100"/>
  <c r="AJ308" i="100" s="1"/>
  <c r="AK308" i="100" s="1"/>
  <c r="AE308" i="100" s="1"/>
  <c r="AI293" i="100"/>
  <c r="AJ293" i="100" s="1"/>
  <c r="AK293" i="100" s="1"/>
  <c r="AE293" i="100" s="1"/>
  <c r="AI269" i="100"/>
  <c r="AJ269" i="100" s="1"/>
  <c r="AK269" i="100" s="1"/>
  <c r="AE269" i="100" s="1"/>
  <c r="AI311" i="100"/>
  <c r="AJ311" i="100" s="1"/>
  <c r="AK311" i="100" s="1"/>
  <c r="AE311" i="100" s="1"/>
  <c r="AI281" i="100"/>
  <c r="AJ281" i="100" s="1"/>
  <c r="AK281" i="100" s="1"/>
  <c r="AE281" i="100" s="1"/>
  <c r="AI296" i="100"/>
  <c r="AJ296" i="100" s="1"/>
  <c r="AK296" i="100" s="1"/>
  <c r="AE296" i="100" s="1"/>
  <c r="AI302" i="100"/>
  <c r="AJ302" i="100" s="1"/>
  <c r="AK302" i="100" s="1"/>
  <c r="AE302" i="100" s="1"/>
  <c r="AI295" i="100"/>
  <c r="AJ295" i="100" s="1"/>
  <c r="AK295" i="100" s="1"/>
  <c r="AE295" i="100" s="1"/>
  <c r="AI271" i="100"/>
  <c r="AJ271" i="100" s="1"/>
  <c r="AK271" i="100" s="1"/>
  <c r="AE271" i="100" s="1"/>
  <c r="AI268" i="100"/>
  <c r="AJ268" i="100" s="1"/>
  <c r="AK268" i="100" s="1"/>
  <c r="AE268" i="100" s="1"/>
  <c r="AI313" i="100"/>
  <c r="AJ313" i="100" s="1"/>
  <c r="AK313" i="100" s="1"/>
  <c r="AE313" i="100" s="1"/>
  <c r="AI304" i="100"/>
  <c r="AJ304" i="100" s="1"/>
  <c r="AK304" i="100" s="1"/>
  <c r="AE304" i="100" s="1"/>
  <c r="AI280" i="100"/>
  <c r="AJ280" i="100" s="1"/>
  <c r="AK280" i="100" s="1"/>
  <c r="AE280" i="100" s="1"/>
  <c r="AI277" i="100"/>
  <c r="AJ277" i="100" s="1"/>
  <c r="AK277" i="100" s="1"/>
  <c r="AE277" i="100" s="1"/>
  <c r="AI283" i="100"/>
  <c r="AJ283" i="100" s="1"/>
  <c r="AK283" i="100" s="1"/>
  <c r="AE283"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09" i="91"/>
  <c r="AJ109" i="91" s="1"/>
  <c r="AK109" i="91" s="1"/>
  <c r="AE109"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39" i="95"/>
  <c r="AJ39" i="95" s="1"/>
  <c r="AK39" i="95" s="1"/>
  <c r="AE39" i="95"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c r="AJ84" i="100" s="1"/>
  <c r="AK84" i="100" s="1"/>
  <c r="AE84" i="100"/>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c r="AH207" i="91"/>
  <c r="AH31" i="95"/>
  <c r="AI300" i="100"/>
  <c r="AJ300" i="100" s="1"/>
  <c r="AK300" i="100" s="1"/>
  <c r="AE300" i="100"/>
  <c r="AH300" i="100"/>
  <c r="AH1694" i="90"/>
  <c r="AG1310" i="90"/>
  <c r="AI1187" i="90"/>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02" i="90" s="1"/>
  <c r="AJ2102" i="90" s="1"/>
  <c r="AK2102" i="90" s="1"/>
  <c r="AE2102"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7" i="90" s="1"/>
  <c r="AJ667" i="90" s="1"/>
  <c r="AK667" i="90" s="1"/>
  <c r="AE667"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E904"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H1889" i="90"/>
  <c r="AI2062" i="90"/>
  <c r="AJ2062" i="90" s="1"/>
  <c r="AK2062" i="90" s="1"/>
  <c r="AE2062" i="90" s="1"/>
  <c r="AG2088" i="90"/>
  <c r="AI2084" i="90" s="1"/>
  <c r="AJ2084" i="90" s="1"/>
  <c r="AK2084" i="90" s="1"/>
  <c r="AE2084" i="90" s="1"/>
  <c r="AI1943" i="90"/>
  <c r="AJ1943" i="90" s="1"/>
  <c r="AK1943" i="90" s="1"/>
  <c r="AE1943"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s="1"/>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I483" i="91" s="1"/>
  <c r="AJ483" i="91" s="1"/>
  <c r="AK483" i="91" s="1"/>
  <c r="AE483"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c r="AH58" i="101"/>
  <c r="AH313" i="101"/>
  <c r="AG585" i="101"/>
  <c r="AH575" i="101"/>
  <c r="AI659" i="101"/>
  <c r="AJ659" i="101" s="1"/>
  <c r="AK659" i="101" s="1"/>
  <c r="AE659" i="10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E463"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I920" i="90"/>
  <c r="AJ920" i="90" s="1"/>
  <c r="AK920" i="90" s="1"/>
  <c r="AE920" i="90" s="1"/>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274" i="91" s="1"/>
  <c r="AJ1274" i="91" s="1"/>
  <c r="AK1274" i="91" s="1"/>
  <c r="AE1274" i="91" s="1"/>
  <c r="AH1187" i="91"/>
  <c r="AI2138" i="91"/>
  <c r="AJ2138" i="91" s="1"/>
  <c r="AK2138" i="91" s="1"/>
  <c r="AE2138" i="91" s="1"/>
  <c r="AH2138" i="91"/>
  <c r="AH70" i="95"/>
  <c r="AH1059" i="9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s="1"/>
  <c r="AH198" i="91"/>
  <c r="AH573" i="91"/>
  <c r="AI27" i="91"/>
  <c r="AJ27" i="91" s="1"/>
  <c r="AK27" i="91" s="1"/>
  <c r="AE27" i="91"/>
  <c r="AH27" i="91"/>
  <c r="AI155" i="91"/>
  <c r="AJ155" i="91" s="1"/>
  <c r="AK155" i="91" s="1"/>
  <c r="AE155" i="91" s="1"/>
  <c r="AG431" i="91"/>
  <c r="AI426" i="91" s="1"/>
  <c r="AJ426" i="91" s="1"/>
  <c r="AK426" i="91" s="1"/>
  <c r="AE426" i="91" s="1"/>
  <c r="AH426" i="91"/>
  <c r="AI621" i="91"/>
  <c r="AJ621" i="91" s="1"/>
  <c r="AK621" i="91" s="1"/>
  <c r="AE621" i="9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c r="AH1538" i="90"/>
  <c r="AI1718" i="90"/>
  <c r="AJ1718" i="90" s="1"/>
  <c r="AK1718" i="90" s="1"/>
  <c r="AE1718" i="90" s="1"/>
  <c r="AH1718" i="90"/>
  <c r="AG1686" i="90"/>
  <c r="AI1679" i="90" s="1"/>
  <c r="AJ1679" i="90" s="1"/>
  <c r="AK1679" i="90" s="1"/>
  <c r="AE1679" i="90" s="1"/>
  <c r="AH1676" i="90"/>
  <c r="AI1847" i="90"/>
  <c r="AJ1847" i="90" s="1"/>
  <c r="AK1847" i="90" s="1"/>
  <c r="AE1847" i="90"/>
  <c r="AH1847" i="90"/>
  <c r="AH2042" i="90"/>
  <c r="AI2015" i="90"/>
  <c r="AJ2015" i="90" s="1"/>
  <c r="AK2015" i="90" s="1"/>
  <c r="AE2015" i="90" s="1"/>
  <c r="AE2019" i="90" s="1"/>
  <c r="AH2015" i="90"/>
  <c r="AI2000" i="90"/>
  <c r="AJ2000" i="90" s="1"/>
  <c r="AK2000" i="90" s="1"/>
  <c r="AE2000" i="90" s="1"/>
  <c r="AH2000" i="90"/>
  <c r="AI378" i="91"/>
  <c r="AJ378" i="91" s="1"/>
  <c r="AK378" i="91" s="1"/>
  <c r="AE378" i="9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s="1"/>
  <c r="AJ1565" i="90" s="1"/>
  <c r="AK1565" i="90" s="1"/>
  <c r="AE1565" i="90" s="1"/>
  <c r="AH1565" i="90"/>
  <c r="AI1736" i="90"/>
  <c r="AJ1736" i="90" s="1"/>
  <c r="AK1736" i="90" s="1"/>
  <c r="AE1736" i="90" s="1"/>
  <c r="AG1741" i="90"/>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E76" i="95"/>
  <c r="AI76" i="95"/>
  <c r="AJ76" i="95" s="1"/>
  <c r="AK76" i="95" s="1"/>
  <c r="AH76" i="95"/>
  <c r="AI2155" i="91"/>
  <c r="AJ2155" i="91" s="1"/>
  <c r="AK2155" i="91" s="1"/>
  <c r="AE2155" i="91"/>
  <c r="AH2155" i="91"/>
  <c r="AE64" i="95"/>
  <c r="AI64" i="95"/>
  <c r="AJ64" i="95" s="1"/>
  <c r="AK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I71" i="101"/>
  <c r="AJ71" i="101" s="1"/>
  <c r="AK71" i="101" s="1"/>
  <c r="AE71" i="101" s="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E834"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E98" i="95"/>
  <c r="AI98" i="95"/>
  <c r="AJ98" i="95" s="1"/>
  <c r="AK98" i="95" s="1"/>
  <c r="AH98" i="95"/>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s="1"/>
  <c r="AH275" i="101"/>
  <c r="AH363" i="100"/>
  <c r="AI133" i="101"/>
  <c r="AJ133" i="101" s="1"/>
  <c r="AK133" i="101" s="1"/>
  <c r="AE133" i="101" s="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G2148" i="90"/>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I1077" i="91"/>
  <c r="AJ1077" i="91" s="1"/>
  <c r="AK1077" i="91" s="1"/>
  <c r="AE1077" i="91" s="1"/>
  <c r="AH1077" i="91"/>
  <c r="AI1607" i="91"/>
  <c r="AJ1607" i="91" s="1"/>
  <c r="AK1607" i="91" s="1"/>
  <c r="AE1607" i="91" s="1"/>
  <c r="AH1607" i="91"/>
  <c r="AI1499" i="91"/>
  <c r="AJ1499" i="91" s="1"/>
  <c r="AK1499" i="91" s="1"/>
  <c r="AE1499" i="91" s="1"/>
  <c r="AH1499" i="91"/>
  <c r="AG1659" i="91"/>
  <c r="AI1656" i="91" s="1"/>
  <c r="AJ1656" i="91" s="1"/>
  <c r="AK1656" i="91" s="1"/>
  <c r="AE1656"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E561"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I1868" i="90"/>
  <c r="AJ1868" i="90" s="1"/>
  <c r="AK1868" i="90" s="1"/>
  <c r="AE1868" i="90"/>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s="1"/>
  <c r="AH1850" i="90"/>
  <c r="AI2027" i="90"/>
  <c r="AJ2027" i="90" s="1"/>
  <c r="AK2027" i="90" s="1"/>
  <c r="AG2055" i="90"/>
  <c r="AE2027" i="90"/>
  <c r="AH2027" i="90"/>
  <c r="AI663" i="91"/>
  <c r="AJ663" i="91" s="1"/>
  <c r="AK663" i="91" s="1"/>
  <c r="AE663" i="91" s="1"/>
  <c r="AH663" i="91"/>
  <c r="AI480" i="91"/>
  <c r="AJ480" i="91" s="1"/>
  <c r="AK480" i="91" s="1"/>
  <c r="AE480" i="9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I324" i="100"/>
  <c r="AJ324" i="100" s="1"/>
  <c r="AK324" i="100" s="1"/>
  <c r="AE324" i="100" s="1"/>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E28" i="95"/>
  <c r="AI28" i="95"/>
  <c r="AJ28" i="95" s="1"/>
  <c r="AK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E67" i="95"/>
  <c r="AI67" i="95"/>
  <c r="AJ67" i="95" s="1"/>
  <c r="AK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E700"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C13" i="77" s="1"/>
  <c r="T13" i="76"/>
  <c r="V11" i="76" s="1"/>
  <c r="W11" i="76" s="1"/>
  <c r="R11" i="76" s="1"/>
  <c r="B8" i="77"/>
  <c r="R9" i="75"/>
  <c r="V11" i="75"/>
  <c r="W11" i="75" s="1"/>
  <c r="R11" i="75" s="1"/>
  <c r="AI25" i="95" l="1"/>
  <c r="AJ25" i="95" s="1"/>
  <c r="AK25" i="95" s="1"/>
  <c r="AE25" i="95" s="1"/>
  <c r="AI1247" i="91"/>
  <c r="AJ1247" i="91" s="1"/>
  <c r="AK1247" i="91" s="1"/>
  <c r="AE1247" i="91" s="1"/>
  <c r="AI1187" i="91"/>
  <c r="AJ1187" i="91" s="1"/>
  <c r="AK1187" i="91" s="1"/>
  <c r="AE1187" i="91" s="1"/>
  <c r="AI504" i="90"/>
  <c r="AJ504" i="90" s="1"/>
  <c r="AK504" i="90" s="1"/>
  <c r="AE504" i="90" s="1"/>
  <c r="AI1334" i="91"/>
  <c r="AJ1334" i="91" s="1"/>
  <c r="AK1334" i="91" s="1"/>
  <c r="AE1334" i="91" s="1"/>
  <c r="AI1889" i="90"/>
  <c r="AJ1889" i="90" s="1"/>
  <c r="AK1889" i="90" s="1"/>
  <c r="AE1889" i="90" s="1"/>
  <c r="AI1127" i="91"/>
  <c r="AJ1127" i="91" s="1"/>
  <c r="AK1127" i="91" s="1"/>
  <c r="AE1127" i="91" s="1"/>
  <c r="AI110" i="91"/>
  <c r="AJ110" i="91" s="1"/>
  <c r="AK110" i="91" s="1"/>
  <c r="AE110" i="91" s="1"/>
  <c r="AI301" i="100"/>
  <c r="AJ301" i="100" s="1"/>
  <c r="AK301" i="100" s="1"/>
  <c r="AE301" i="100" s="1"/>
  <c r="AI310" i="100"/>
  <c r="AJ310" i="100" s="1"/>
  <c r="AK310" i="100" s="1"/>
  <c r="AE310" i="100" s="1"/>
  <c r="AI305" i="100"/>
  <c r="AJ305" i="100" s="1"/>
  <c r="AK305" i="100" s="1"/>
  <c r="AE305" i="100" s="1"/>
  <c r="AI278" i="100"/>
  <c r="AJ278" i="100" s="1"/>
  <c r="AK278" i="100" s="1"/>
  <c r="AE278" i="100" s="1"/>
  <c r="AI290" i="100"/>
  <c r="AJ290" i="100" s="1"/>
  <c r="AK290" i="100" s="1"/>
  <c r="AE290" i="100" s="1"/>
  <c r="AI1421" i="90"/>
  <c r="AJ1421" i="90" s="1"/>
  <c r="AK1421" i="90" s="1"/>
  <c r="AE1421" i="90" s="1"/>
  <c r="AI1417" i="90"/>
  <c r="AJ1417" i="90" s="1"/>
  <c r="AK1417" i="90" s="1"/>
  <c r="AE1417" i="90" s="1"/>
  <c r="AI145" i="95"/>
  <c r="AJ145" i="95" s="1"/>
  <c r="AK145" i="95" s="1"/>
  <c r="AE145" i="95" s="1"/>
  <c r="AI70" i="95"/>
  <c r="AJ70" i="95" s="1"/>
  <c r="AK70" i="95" s="1"/>
  <c r="AE70" i="95" s="1"/>
  <c r="AE162" i="96"/>
  <c r="AI1418" i="90"/>
  <c r="AJ1418" i="90" s="1"/>
  <c r="AK1418" i="90" s="1"/>
  <c r="AE1418" i="90" s="1"/>
  <c r="AI1439" i="90"/>
  <c r="AJ1439" i="90" s="1"/>
  <c r="AK1439" i="90" s="1"/>
  <c r="AE1439" i="90" s="1"/>
  <c r="AI1425" i="90"/>
  <c r="AJ1425" i="90" s="1"/>
  <c r="AK1425" i="90" s="1"/>
  <c r="AE1425" i="90" s="1"/>
  <c r="AI1423" i="90"/>
  <c r="AJ1423" i="90" s="1"/>
  <c r="AK1423" i="90" s="1"/>
  <c r="AE1423" i="90" s="1"/>
  <c r="AI1435" i="90"/>
  <c r="AJ1435" i="90" s="1"/>
  <c r="AK1435" i="90" s="1"/>
  <c r="AE1435" i="90" s="1"/>
  <c r="AI1438" i="90"/>
  <c r="AJ1438" i="90" s="1"/>
  <c r="AK1438" i="90" s="1"/>
  <c r="AE1438" i="90" s="1"/>
  <c r="AE1910" i="91"/>
  <c r="AE137" i="96"/>
  <c r="AI532" i="91"/>
  <c r="AJ532" i="91" s="1"/>
  <c r="AK532" i="91" s="1"/>
  <c r="AE532" i="91" s="1"/>
  <c r="AI1125" i="90"/>
  <c r="AJ1125" i="90" s="1"/>
  <c r="AK1125" i="90" s="1"/>
  <c r="AE1125" i="90" s="1"/>
  <c r="AI614" i="91"/>
  <c r="AJ614" i="91" s="1"/>
  <c r="AK614" i="91" s="1"/>
  <c r="AE614" i="91" s="1"/>
  <c r="AI626" i="91"/>
  <c r="AJ626" i="91" s="1"/>
  <c r="AK626" i="91" s="1"/>
  <c r="AE626" i="91" s="1"/>
  <c r="AI274" i="100"/>
  <c r="AJ274" i="100" s="1"/>
  <c r="AK274" i="100" s="1"/>
  <c r="AE274" i="100" s="1"/>
  <c r="AI289" i="100"/>
  <c r="AJ289" i="100" s="1"/>
  <c r="AK289" i="100" s="1"/>
  <c r="AE289" i="100" s="1"/>
  <c r="AI284" i="100"/>
  <c r="AJ284" i="100" s="1"/>
  <c r="AK284" i="100" s="1"/>
  <c r="AE284" i="100" s="1"/>
  <c r="AI314" i="100"/>
  <c r="AJ314" i="100" s="1"/>
  <c r="AK314" i="100" s="1"/>
  <c r="AE314" i="100" s="1"/>
  <c r="AI1424" i="90"/>
  <c r="AJ1424" i="90" s="1"/>
  <c r="AK1424" i="90" s="1"/>
  <c r="AE1424" i="90" s="1"/>
  <c r="AI1436" i="90"/>
  <c r="AJ1436" i="90" s="1"/>
  <c r="AK1436" i="90" s="1"/>
  <c r="AE1436" i="90" s="1"/>
  <c r="AI1426" i="90"/>
  <c r="AJ1426" i="90" s="1"/>
  <c r="AK1426" i="90" s="1"/>
  <c r="AE1426" i="90" s="1"/>
  <c r="AI1429" i="90"/>
  <c r="AJ1429" i="90" s="1"/>
  <c r="AK1429" i="90" s="1"/>
  <c r="AE1429" i="90" s="1"/>
  <c r="AI1433" i="90"/>
  <c r="AJ1433" i="90" s="1"/>
  <c r="AK1433" i="90" s="1"/>
  <c r="AE1433" i="90" s="1"/>
  <c r="Z18" i="104"/>
  <c r="K21" i="3"/>
  <c r="J18" i="104"/>
  <c r="K21" i="2"/>
  <c r="AI816" i="100"/>
  <c r="AJ816" i="100" s="1"/>
  <c r="AK816" i="100" s="1"/>
  <c r="AE816" i="100" s="1"/>
  <c r="AI822" i="100"/>
  <c r="AJ822" i="100" s="1"/>
  <c r="AK822" i="100" s="1"/>
  <c r="AE822" i="100" s="1"/>
  <c r="AI714" i="101"/>
  <c r="AJ714" i="101" s="1"/>
  <c r="AK714" i="101" s="1"/>
  <c r="AE714" i="101" s="1"/>
  <c r="AI708" i="101"/>
  <c r="AJ708" i="101" s="1"/>
  <c r="AK708" i="101" s="1"/>
  <c r="AE708" i="101"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108" i="100"/>
  <c r="AJ108" i="100" s="1"/>
  <c r="AK108" i="100" s="1"/>
  <c r="AE108" i="100" s="1"/>
  <c r="AI102" i="100"/>
  <c r="AJ102" i="100" s="1"/>
  <c r="AK102" i="100" s="1"/>
  <c r="AE102" i="100" s="1"/>
  <c r="AE727" i="100"/>
  <c r="AE669" i="101"/>
  <c r="E30" i="103" s="1"/>
  <c r="F30" i="103" s="1"/>
  <c r="AI2144" i="90"/>
  <c r="AJ2144" i="90" s="1"/>
  <c r="AK2144" i="90" s="1"/>
  <c r="AE2144" i="90" s="1"/>
  <c r="AI2129" i="90"/>
  <c r="AJ2129" i="90" s="1"/>
  <c r="AK2129" i="90" s="1"/>
  <c r="AE2129" i="90" s="1"/>
  <c r="AI2111" i="90"/>
  <c r="AJ2111" i="90" s="1"/>
  <c r="AK2111" i="90" s="1"/>
  <c r="AE2111" i="90" s="1"/>
  <c r="AI2096" i="90"/>
  <c r="AJ2096" i="90" s="1"/>
  <c r="AK2096" i="90" s="1"/>
  <c r="AE2096" i="90" s="1"/>
  <c r="AI1994" i="90"/>
  <c r="AJ1994" i="90" s="1"/>
  <c r="AK1994" i="90" s="1"/>
  <c r="AE1994" i="90" s="1"/>
  <c r="AI2006" i="90"/>
  <c r="AJ2006" i="90" s="1"/>
  <c r="AK2006" i="90" s="1"/>
  <c r="AE2006" i="90" s="1"/>
  <c r="AI1991" i="90"/>
  <c r="AJ1991" i="90" s="1"/>
  <c r="AK1991" i="90" s="1"/>
  <c r="AE1991" i="90" s="1"/>
  <c r="AI1948" i="91"/>
  <c r="AJ1948" i="91" s="1"/>
  <c r="AK1948" i="91" s="1"/>
  <c r="AE1948" i="91" s="1"/>
  <c r="AI1951" i="91"/>
  <c r="AJ1951" i="91" s="1"/>
  <c r="AK1951" i="91" s="1"/>
  <c r="AE1951" i="91" s="1"/>
  <c r="AI1716" i="91"/>
  <c r="AJ1716" i="91" s="1"/>
  <c r="AK1716" i="91" s="1"/>
  <c r="AE1716" i="91" s="1"/>
  <c r="AI1704" i="91"/>
  <c r="AJ1704" i="91" s="1"/>
  <c r="AK1704" i="91" s="1"/>
  <c r="AE1704" i="91" s="1"/>
  <c r="AI1719" i="91"/>
  <c r="AJ1719" i="91" s="1"/>
  <c r="AK1719" i="91" s="1"/>
  <c r="AE1719" i="91" s="1"/>
  <c r="AI1647" i="91"/>
  <c r="AJ1647" i="91" s="1"/>
  <c r="AK1647" i="91" s="1"/>
  <c r="AE1647" i="91" s="1"/>
  <c r="AI1650" i="91"/>
  <c r="AJ1650" i="91" s="1"/>
  <c r="AK1650" i="91" s="1"/>
  <c r="AE1650" i="91" s="1"/>
  <c r="AI1595" i="90"/>
  <c r="AJ1595" i="90" s="1"/>
  <c r="AK1595" i="90" s="1"/>
  <c r="AE1595" i="90" s="1"/>
  <c r="AI1588" i="90"/>
  <c r="AJ1588" i="90" s="1"/>
  <c r="AK1588" i="90" s="1"/>
  <c r="AE1588" i="90" s="1"/>
  <c r="AI1426" i="91"/>
  <c r="AJ1426" i="91" s="1"/>
  <c r="AK1426" i="91" s="1"/>
  <c r="AE1426" i="91" s="1"/>
  <c r="AI1423" i="91"/>
  <c r="AJ1423" i="91" s="1"/>
  <c r="AK1423" i="91" s="1"/>
  <c r="AE1423" i="91" s="1"/>
  <c r="AI1395" i="90"/>
  <c r="AJ1395" i="90" s="1"/>
  <c r="AK1395" i="90" s="1"/>
  <c r="AE1395" i="90" s="1"/>
  <c r="AI1386" i="90"/>
  <c r="AJ1386" i="90" s="1"/>
  <c r="AK1386" i="90" s="1"/>
  <c r="AE1386" i="90" s="1"/>
  <c r="AI1392" i="90"/>
  <c r="AJ1392" i="90" s="1"/>
  <c r="AK1392" i="90" s="1"/>
  <c r="AE1392" i="90" s="1"/>
  <c r="AI1408" i="91"/>
  <c r="AJ1408" i="91" s="1"/>
  <c r="AK1408" i="91" s="1"/>
  <c r="AE1408" i="91" s="1"/>
  <c r="AI1405" i="91"/>
  <c r="AJ1405" i="91" s="1"/>
  <c r="AK1405" i="91" s="1"/>
  <c r="AE1405" i="91" s="1"/>
  <c r="AI1388" i="91"/>
  <c r="AJ1388" i="91" s="1"/>
  <c r="AK1388" i="91" s="1"/>
  <c r="AE1388" i="91" s="1"/>
  <c r="AI1385" i="91"/>
  <c r="AJ1385" i="91" s="1"/>
  <c r="AK1385" i="91" s="1"/>
  <c r="AE1385" i="91" s="1"/>
  <c r="AI1315" i="91"/>
  <c r="AJ1315" i="91" s="1"/>
  <c r="AK1315" i="91" s="1"/>
  <c r="AE1315" i="91" s="1"/>
  <c r="AI1318" i="91"/>
  <c r="AJ1318" i="91" s="1"/>
  <c r="AK1318" i="91" s="1"/>
  <c r="AE1318" i="91" s="1"/>
  <c r="AI1241" i="91"/>
  <c r="AJ1241" i="91" s="1"/>
  <c r="AK1241" i="91" s="1"/>
  <c r="AE1241" i="91" s="1"/>
  <c r="AI1283" i="91"/>
  <c r="AJ1283" i="91" s="1"/>
  <c r="AK1283" i="91" s="1"/>
  <c r="AE1283" i="91" s="1"/>
  <c r="AI1266" i="90"/>
  <c r="AJ1266" i="90" s="1"/>
  <c r="AK1266" i="90" s="1"/>
  <c r="AE1266" i="90" s="1"/>
  <c r="AI1272" i="90"/>
  <c r="AJ1272" i="90" s="1"/>
  <c r="AK1272" i="90" s="1"/>
  <c r="AE1272" i="90" s="1"/>
  <c r="AI1151" i="91"/>
  <c r="AJ1151" i="91" s="1"/>
  <c r="AK1151" i="91" s="1"/>
  <c r="AE1151" i="91" s="1"/>
  <c r="AI1154" i="91"/>
  <c r="AJ1154" i="91" s="1"/>
  <c r="AK1154" i="91" s="1"/>
  <c r="AE1154" i="91" s="1"/>
  <c r="AI1010" i="90"/>
  <c r="AJ1010" i="90" s="1"/>
  <c r="AK1010" i="90" s="1"/>
  <c r="AE1010" i="90" s="1"/>
  <c r="AI1001" i="90"/>
  <c r="AJ1001" i="90" s="1"/>
  <c r="AK1001" i="90" s="1"/>
  <c r="AE1001" i="90" s="1"/>
  <c r="AI1041" i="91"/>
  <c r="AJ1041" i="91" s="1"/>
  <c r="AK1041" i="91" s="1"/>
  <c r="AE1041" i="91" s="1"/>
  <c r="AI1035" i="91"/>
  <c r="AJ1035" i="91" s="1"/>
  <c r="AK1035" i="91" s="1"/>
  <c r="AE1035" i="91" s="1"/>
  <c r="AI797" i="90"/>
  <c r="AJ797" i="90" s="1"/>
  <c r="AK797" i="90" s="1"/>
  <c r="AE797" i="90" s="1"/>
  <c r="AI806" i="90"/>
  <c r="AJ806" i="90" s="1"/>
  <c r="AK806" i="90" s="1"/>
  <c r="AE806" i="90" s="1"/>
  <c r="AI833" i="90"/>
  <c r="AJ833" i="90" s="1"/>
  <c r="AK833" i="90" s="1"/>
  <c r="AE833" i="90" s="1"/>
  <c r="AI665" i="90"/>
  <c r="AJ665" i="90" s="1"/>
  <c r="AK665" i="90" s="1"/>
  <c r="AE665" i="90" s="1"/>
  <c r="AI652" i="90"/>
  <c r="AJ652" i="90" s="1"/>
  <c r="AK652" i="90" s="1"/>
  <c r="AE652" i="90" s="1"/>
  <c r="AI474" i="91"/>
  <c r="AJ474" i="91" s="1"/>
  <c r="AK474" i="91" s="1"/>
  <c r="AE474" i="91" s="1"/>
  <c r="AI471" i="91"/>
  <c r="AJ471" i="91" s="1"/>
  <c r="AK471" i="91" s="1"/>
  <c r="AE471" i="91" s="1"/>
  <c r="AI413" i="90"/>
  <c r="AJ413" i="90" s="1"/>
  <c r="AK413" i="90" s="1"/>
  <c r="AE413" i="90" s="1"/>
  <c r="AI410" i="90"/>
  <c r="AJ410" i="90" s="1"/>
  <c r="AK410" i="90" s="1"/>
  <c r="AE410" i="90" s="1"/>
  <c r="AI345" i="91"/>
  <c r="AJ345" i="91" s="1"/>
  <c r="AK345" i="91" s="1"/>
  <c r="AE345" i="91" s="1"/>
  <c r="AI342" i="91"/>
  <c r="AJ342" i="91" s="1"/>
  <c r="AK342" i="91" s="1"/>
  <c r="AE342" i="91" s="1"/>
  <c r="AI314" i="90"/>
  <c r="AJ314" i="90" s="1"/>
  <c r="AK314" i="90" s="1"/>
  <c r="AE314" i="90" s="1"/>
  <c r="AI311" i="90"/>
  <c r="AJ311" i="90" s="1"/>
  <c r="AK311" i="90" s="1"/>
  <c r="AE311" i="90" s="1"/>
  <c r="AI333" i="91"/>
  <c r="AJ333" i="91" s="1"/>
  <c r="AK333" i="91" s="1"/>
  <c r="AE333" i="91" s="1"/>
  <c r="AI270" i="91"/>
  <c r="AJ270" i="91" s="1"/>
  <c r="AK270" i="91" s="1"/>
  <c r="AE270" i="91" s="1"/>
  <c r="AI324" i="91"/>
  <c r="AJ324" i="91" s="1"/>
  <c r="AK324" i="91" s="1"/>
  <c r="AE324" i="91"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AE484" i="90"/>
  <c r="B24" i="92" s="1"/>
  <c r="C24" i="92" s="1"/>
  <c r="AE2010" i="91"/>
  <c r="AE68" i="90"/>
  <c r="AE69" i="90" s="1"/>
  <c r="AE597" i="90"/>
  <c r="AE1825" i="91"/>
  <c r="AE99" i="90"/>
  <c r="AE522" i="90"/>
  <c r="E25" i="92" s="1"/>
  <c r="F25" i="92" s="1"/>
  <c r="AE2064" i="90"/>
  <c r="AE383" i="90"/>
  <c r="AE384" i="90" s="1"/>
  <c r="AE77" i="90"/>
  <c r="AE189" i="90"/>
  <c r="AE180" i="90"/>
  <c r="AE877" i="90"/>
  <c r="B33" i="92" s="1"/>
  <c r="C33" i="92" s="1"/>
  <c r="AE156" i="90"/>
  <c r="AE2274" i="90"/>
  <c r="AE2275" i="90" s="1"/>
  <c r="AE1471" i="90"/>
  <c r="B14" i="108"/>
  <c r="C18" i="108" s="1"/>
  <c r="C12" i="108"/>
  <c r="B14" i="107"/>
  <c r="C18" i="107" s="1"/>
  <c r="C12" i="107"/>
  <c r="E31" i="103"/>
  <c r="F31" i="103" s="1"/>
  <c r="AE701" i="101"/>
  <c r="AE1982" i="91"/>
  <c r="AE864" i="101"/>
  <c r="E14" i="92"/>
  <c r="F14" i="92" s="1"/>
  <c r="AE100" i="90"/>
  <c r="AE771" i="101"/>
  <c r="AE735" i="90"/>
  <c r="E29" i="92"/>
  <c r="F29" i="92" s="1"/>
  <c r="AE682" i="90"/>
  <c r="B21" i="92"/>
  <c r="C21" i="92" s="1"/>
  <c r="B58" i="93"/>
  <c r="C58" i="93" s="1"/>
  <c r="AE2011" i="91"/>
  <c r="B13" i="92"/>
  <c r="C13" i="92" s="1"/>
  <c r="E34" i="92"/>
  <c r="F34" i="92" s="1"/>
  <c r="AE905" i="90"/>
  <c r="E16" i="92"/>
  <c r="F16" i="92" s="1"/>
  <c r="AE157" i="90"/>
  <c r="E66" i="92"/>
  <c r="F66" i="92" s="1"/>
  <c r="B46" i="92"/>
  <c r="C46" i="92" s="1"/>
  <c r="AE1472" i="90"/>
  <c r="AE859" i="90"/>
  <c r="E59" i="92"/>
  <c r="F59" i="92" s="1"/>
  <c r="AE2065" i="90"/>
  <c r="E17" i="92"/>
  <c r="F17" i="92" s="1"/>
  <c r="AE190" i="90"/>
  <c r="E16" i="93"/>
  <c r="F16" i="93" s="1"/>
  <c r="AE157" i="91"/>
  <c r="E32" i="102"/>
  <c r="F32" i="102" s="1"/>
  <c r="AE728" i="100"/>
  <c r="E24" i="92"/>
  <c r="F24" i="92" s="1"/>
  <c r="AE494" i="90"/>
  <c r="B66" i="93"/>
  <c r="C66" i="93" s="1"/>
  <c r="AE2266" i="91"/>
  <c r="E58" i="92"/>
  <c r="F58" i="92" s="1"/>
  <c r="AE2020" i="90"/>
  <c r="E27" i="92"/>
  <c r="F27" i="92" s="1"/>
  <c r="AE598" i="90"/>
  <c r="AE163" i="96"/>
  <c r="E14" i="98"/>
  <c r="F14" i="98" s="1"/>
  <c r="E13" i="98"/>
  <c r="F13" i="98" s="1"/>
  <c r="AE138" i="96"/>
  <c r="E13" i="92"/>
  <c r="F13" i="92" s="1"/>
  <c r="AE78" i="90"/>
  <c r="B17" i="92"/>
  <c r="C17" i="92" s="1"/>
  <c r="AE181"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E2157"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E260"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E43"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E1179"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E1639"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660"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E1480"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E2055"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392" i="91" l="1"/>
  <c r="E21" i="93" s="1"/>
  <c r="F21" i="93" s="1"/>
  <c r="AE1668" i="90"/>
  <c r="AE1449" i="90"/>
  <c r="AE1363" i="90"/>
  <c r="AE718" i="100"/>
  <c r="AE878" i="90"/>
  <c r="AE485" i="90"/>
  <c r="AE153" i="95"/>
  <c r="AE886" i="91"/>
  <c r="E33" i="93" s="1"/>
  <c r="F33" i="93" s="1"/>
  <c r="AE464" i="101"/>
  <c r="AE2220" i="91"/>
  <c r="E64" i="93" s="1"/>
  <c r="F64" i="93" s="1"/>
  <c r="AE670" i="101"/>
  <c r="AE523" i="90"/>
  <c r="AE158" i="100"/>
  <c r="AE89" i="100"/>
  <c r="E13" i="102" s="1"/>
  <c r="F13" i="102" s="1"/>
  <c r="AE162" i="95"/>
  <c r="AE755" i="100"/>
  <c r="E33" i="102" s="1"/>
  <c r="F33" i="102" s="1"/>
  <c r="AE539" i="100"/>
  <c r="AE507" i="101"/>
  <c r="AE634" i="101"/>
  <c r="B29" i="103" s="1"/>
  <c r="C29" i="103" s="1"/>
  <c r="AE558" i="101"/>
  <c r="AE834" i="100"/>
  <c r="E36" i="102" s="1"/>
  <c r="F36" i="102" s="1"/>
  <c r="AE530" i="101"/>
  <c r="AE585" i="100"/>
  <c r="AE539" i="101"/>
  <c r="AE825" i="101"/>
  <c r="B36" i="103" s="1"/>
  <c r="C36" i="103" s="1"/>
  <c r="AE415" i="101"/>
  <c r="AE691" i="101"/>
  <c r="AE746" i="100"/>
  <c r="B33" i="102" s="1"/>
  <c r="C33" i="102" s="1"/>
  <c r="AE718" i="101"/>
  <c r="AE464" i="100"/>
  <c r="AE746" i="101"/>
  <c r="AE325" i="101"/>
  <c r="AE341" i="101"/>
  <c r="B19" i="103" s="1"/>
  <c r="C19" i="103" s="1"/>
  <c r="AE390" i="100"/>
  <c r="AE34" i="101"/>
  <c r="AE516" i="100"/>
  <c r="AE44" i="91"/>
  <c r="E12" i="93" s="1"/>
  <c r="AE859" i="91"/>
  <c r="AE860" i="91" s="1"/>
  <c r="AE2121" i="91"/>
  <c r="AE1372" i="91"/>
  <c r="AE1809" i="91"/>
  <c r="AE1310" i="90"/>
  <c r="AE1891" i="90"/>
  <c r="AE2112" i="90"/>
  <c r="B61" i="92" s="1"/>
  <c r="C61" i="92" s="1"/>
  <c r="AE431" i="91"/>
  <c r="AE1557" i="91"/>
  <c r="AE1630" i="90"/>
  <c r="AE1741" i="90"/>
  <c r="AE347" i="91"/>
  <c r="AE1319" i="91"/>
  <c r="AE1471" i="91"/>
  <c r="B46" i="93" s="1"/>
  <c r="C46" i="93" s="1"/>
  <c r="AE1695" i="91"/>
  <c r="AE2211" i="90"/>
  <c r="AE454" i="91"/>
  <c r="B23" i="93" s="1"/>
  <c r="C23" i="93" s="1"/>
  <c r="AE1659" i="91"/>
  <c r="AE2189" i="90"/>
  <c r="E63" i="92" s="1"/>
  <c r="F63" i="92" s="1"/>
  <c r="AE484" i="91"/>
  <c r="B24" i="93" s="1"/>
  <c r="C24" i="93" s="1"/>
  <c r="AE1668" i="91"/>
  <c r="AE1953" i="91"/>
  <c r="AE1973" i="90"/>
  <c r="B57" i="92" s="1"/>
  <c r="C57" i="92" s="1"/>
  <c r="AE2148" i="90"/>
  <c r="AE2064" i="91"/>
  <c r="E59" i="93" s="1"/>
  <c r="F59" i="93" s="1"/>
  <c r="AE1069" i="91"/>
  <c r="E37" i="93" s="1"/>
  <c r="F37" i="93" s="1"/>
  <c r="AE513" i="91"/>
  <c r="AE1179" i="91"/>
  <c r="AE2253" i="91"/>
  <c r="E65" i="93" s="1"/>
  <c r="F65" i="93" s="1"/>
  <c r="AE1372" i="90"/>
  <c r="AE2088" i="91"/>
  <c r="E60" i="93" s="1"/>
  <c r="F60" i="93" s="1"/>
  <c r="AE1825" i="90"/>
  <c r="AE147" i="91"/>
  <c r="B16" i="93" s="1"/>
  <c r="C16" i="93" s="1"/>
  <c r="AE1310" i="91"/>
  <c r="AE1345" i="90"/>
  <c r="E42" i="92" s="1"/>
  <c r="F42" i="92" s="1"/>
  <c r="AE1834" i="90"/>
  <c r="AE1093" i="91"/>
  <c r="B38" i="93" s="1"/>
  <c r="C38" i="93" s="1"/>
  <c r="AE2019" i="91"/>
  <c r="AE2020" i="91" s="1"/>
  <c r="AE1449" i="91"/>
  <c r="AE786" i="91"/>
  <c r="AE904" i="91"/>
  <c r="E21" i="103"/>
  <c r="F21" i="103" s="1"/>
  <c r="AE416" i="101"/>
  <c r="B31" i="103"/>
  <c r="C31" i="103" s="1"/>
  <c r="AE692" i="101"/>
  <c r="AE747" i="100"/>
  <c r="B62" i="92"/>
  <c r="C62" i="92" s="1"/>
  <c r="AE2149" i="90"/>
  <c r="E40" i="93"/>
  <c r="F40" i="93" s="1"/>
  <c r="AE1180" i="91"/>
  <c r="AE1346" i="90"/>
  <c r="E53" i="92"/>
  <c r="F53" i="92" s="1"/>
  <c r="AE1835" i="90"/>
  <c r="B41" i="92"/>
  <c r="C41" i="92" s="1"/>
  <c r="AE1311" i="90"/>
  <c r="AE393" i="91"/>
  <c r="E50" i="93"/>
  <c r="F50" i="93" s="1"/>
  <c r="AE1696" i="91"/>
  <c r="B49" i="93"/>
  <c r="C49" i="93" s="1"/>
  <c r="AE1660" i="91"/>
  <c r="B32" i="103"/>
  <c r="C32" i="103" s="1"/>
  <c r="AE719" i="101"/>
  <c r="E49" i="93"/>
  <c r="F49" i="93" s="1"/>
  <c r="AE1669" i="91"/>
  <c r="B41" i="93"/>
  <c r="C41" i="93" s="1"/>
  <c r="AE1311" i="91"/>
  <c r="B12" i="103"/>
  <c r="AE35" i="101"/>
  <c r="E45" i="93"/>
  <c r="F45" i="93" s="1"/>
  <c r="AE1450" i="91"/>
  <c r="E25" i="102"/>
  <c r="F25" i="102" s="1"/>
  <c r="AE540" i="100"/>
  <c r="E22" i="93"/>
  <c r="F22" i="93" s="1"/>
  <c r="AE432" i="91"/>
  <c r="B25" i="103"/>
  <c r="C25" i="103" s="1"/>
  <c r="AE531" i="101"/>
  <c r="AE826" i="101"/>
  <c r="E17" i="102"/>
  <c r="F17" i="102" s="1"/>
  <c r="AE261" i="100"/>
  <c r="E62" i="93"/>
  <c r="F62" i="93" s="1"/>
  <c r="AE2158" i="91"/>
  <c r="AE2254" i="91"/>
  <c r="B53" i="92"/>
  <c r="C53" i="92" s="1"/>
  <c r="AE1826" i="90"/>
  <c r="E58" i="93"/>
  <c r="F58" i="93" s="1"/>
  <c r="E54" i="92"/>
  <c r="F54" i="92" s="1"/>
  <c r="AE1892" i="90"/>
  <c r="E40" i="92"/>
  <c r="F40" i="92" s="1"/>
  <c r="AE1180" i="90"/>
  <c r="AE45" i="91"/>
  <c r="E61" i="93"/>
  <c r="F61" i="93" s="1"/>
  <c r="AE2122" i="91"/>
  <c r="E52" i="93"/>
  <c r="F52" i="93" s="1"/>
  <c r="AE1810" i="91"/>
  <c r="AE1472" i="91"/>
  <c r="B33" i="103"/>
  <c r="C33" i="103" s="1"/>
  <c r="AE747" i="101"/>
  <c r="E56" i="93"/>
  <c r="F56" i="93" s="1"/>
  <c r="AE1954" i="91"/>
  <c r="AE342" i="101"/>
  <c r="B43" i="92"/>
  <c r="C43" i="92" s="1"/>
  <c r="AE1364" i="90"/>
  <c r="B32" i="102"/>
  <c r="C32" i="102" s="1"/>
  <c r="AE719" i="100"/>
  <c r="AE1070" i="91"/>
  <c r="AE2113" i="90"/>
  <c r="E15" i="102"/>
  <c r="F15" i="102" s="1"/>
  <c r="AE159" i="100"/>
  <c r="AE635" i="101"/>
  <c r="E47" i="93"/>
  <c r="F47" i="93" s="1"/>
  <c r="AE1558" i="91"/>
  <c r="E51" i="92"/>
  <c r="F51" i="92" s="1"/>
  <c r="AE1742" i="90"/>
  <c r="AE1974" i="90"/>
  <c r="B14" i="97"/>
  <c r="C14" i="97" s="1"/>
  <c r="AE154" i="95"/>
  <c r="B25" i="93"/>
  <c r="C25" i="93" s="1"/>
  <c r="AE514" i="91"/>
  <c r="AE887" i="91"/>
  <c r="AE2089" i="91"/>
  <c r="E22" i="103"/>
  <c r="F22" i="103" s="1"/>
  <c r="AE465" i="101"/>
  <c r="AE2221" i="91"/>
  <c r="E34" i="93"/>
  <c r="F34" i="93" s="1"/>
  <c r="AK854" i="89" s="1"/>
  <c r="AE905" i="91"/>
  <c r="B24" i="103"/>
  <c r="C24" i="103" s="1"/>
  <c r="AE508" i="101"/>
  <c r="B59" i="92"/>
  <c r="C59" i="92" s="1"/>
  <c r="AE2056" i="90"/>
  <c r="E46" i="92"/>
  <c r="F46" i="92" s="1"/>
  <c r="AE1481" i="90"/>
  <c r="AE90" i="100"/>
  <c r="B48" i="92"/>
  <c r="C48" i="92" s="1"/>
  <c r="AE1631" i="90"/>
  <c r="E20" i="93"/>
  <c r="F20" i="93" s="1"/>
  <c r="AE348" i="91"/>
  <c r="AE485" i="91"/>
  <c r="E22" i="102"/>
  <c r="F22" i="102" s="1"/>
  <c r="AE465" i="100"/>
  <c r="E43" i="92"/>
  <c r="F43" i="92" s="1"/>
  <c r="AE1373" i="90"/>
  <c r="AE148" i="91"/>
  <c r="E14" i="97"/>
  <c r="F14" i="97" s="1"/>
  <c r="AE163" i="95"/>
  <c r="E13" i="93"/>
  <c r="F13" i="93" s="1"/>
  <c r="AE78" i="9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87" i="91"/>
  <c r="AE777" i="90"/>
  <c r="AE850" i="91"/>
  <c r="AE1141" i="90"/>
  <c r="AE189" i="91"/>
  <c r="AE1336" i="90"/>
  <c r="E32" i="92"/>
  <c r="F32" i="92" s="1"/>
  <c r="AE860" i="90"/>
  <c r="B30" i="102"/>
  <c r="C30" i="102" s="1"/>
  <c r="AE661" i="100"/>
  <c r="AE835" i="100"/>
  <c r="B14" i="93"/>
  <c r="C14" i="93" s="1"/>
  <c r="AE91" i="91"/>
  <c r="B61" i="93"/>
  <c r="C61" i="93" s="1"/>
  <c r="AE2113" i="9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9" i="2"/>
  <c r="H17" i="1" s="1"/>
  <c r="C12" i="78"/>
  <c r="C12" i="77"/>
  <c r="B15" i="77"/>
  <c r="AK128" i="89" l="1"/>
  <c r="E32" i="93"/>
  <c r="F32" i="93" s="1"/>
  <c r="AE1094" i="91"/>
  <c r="AE2065" i="91"/>
  <c r="AK477" i="99"/>
  <c r="AK523" i="99"/>
  <c r="AE867" i="100"/>
  <c r="G13" i="2" s="1"/>
  <c r="AE2279" i="91"/>
  <c r="AE2277" i="91"/>
  <c r="G11" i="3" s="1"/>
  <c r="AE2279" i="90"/>
  <c r="AK1295" i="89"/>
  <c r="H23" i="8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K1393" i="89" s="1"/>
  <c r="AE1481" i="91"/>
  <c r="B34" i="102"/>
  <c r="C34" i="102" s="1"/>
  <c r="AK723" i="99"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K189" i="89"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AE150" i="100"/>
  <c r="B20" i="92"/>
  <c r="C20" i="92" s="1"/>
  <c r="AE339" i="90"/>
  <c r="B12" i="98"/>
  <c r="AE165" i="96"/>
  <c r="AE35" i="96"/>
  <c r="B29" i="93"/>
  <c r="C29" i="93" s="1"/>
  <c r="AE673" i="91"/>
  <c r="E16" i="103"/>
  <c r="F16" i="103" s="1"/>
  <c r="AE207" i="101"/>
  <c r="F12" i="93"/>
  <c r="C12" i="103"/>
  <c r="B15" i="78"/>
  <c r="T22" i="74"/>
  <c r="K19" i="3"/>
  <c r="J17" i="1" s="1"/>
  <c r="L17" i="1" s="1"/>
  <c r="H17" i="99" l="1"/>
  <c r="AK1271" i="89"/>
  <c r="AK1060" i="89"/>
  <c r="AK226" i="89"/>
  <c r="AE2281" i="91"/>
  <c r="C15" i="102"/>
  <c r="AK126" i="99" s="1"/>
  <c r="B39" i="102"/>
  <c r="AK162" i="99"/>
  <c r="AK29" i="99"/>
  <c r="AK260" i="99"/>
  <c r="R23" i="99"/>
  <c r="I13" i="3"/>
  <c r="R17" i="99"/>
  <c r="I13" i="2"/>
  <c r="AK97" i="99"/>
  <c r="AK346" i="99"/>
  <c r="AK407" i="99"/>
  <c r="AK543" i="89"/>
  <c r="AK506" i="89"/>
  <c r="AK2067" i="89"/>
  <c r="AK1497" i="89"/>
  <c r="R17" i="89"/>
  <c r="I11" i="2"/>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384" i="99"/>
  <c r="AK657" i="89"/>
  <c r="AK574" i="99"/>
  <c r="AK796" i="99"/>
  <c r="B68" i="93"/>
  <c r="B70" i="93" s="1"/>
  <c r="AK29" i="89"/>
  <c r="AK1817" i="89"/>
  <c r="B16" i="98"/>
  <c r="C12" i="98"/>
  <c r="AE169" i="95"/>
  <c r="H17" i="94"/>
  <c r="B68" i="92"/>
  <c r="AK384" i="89"/>
  <c r="AE871" i="100"/>
  <c r="B70" i="92" l="1"/>
  <c r="B41" i="102"/>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c r="T13" i="30" s="1"/>
  <c r="U13" i="30" s="1"/>
  <c r="Q14" i="30"/>
  <c r="S14" i="30" s="1"/>
  <c r="Q15" i="30"/>
  <c r="S15" i="30" s="1"/>
  <c r="T15" i="30" s="1"/>
  <c r="Q16" i="30"/>
  <c r="S16" i="30" s="1"/>
  <c r="T16" i="30" s="1"/>
  <c r="U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U24" i="30" s="1"/>
  <c r="Q25" i="30"/>
  <c r="S25" i="30"/>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AH19" i="55"/>
  <c r="K13" i="3"/>
  <c r="J11" i="1" s="1"/>
  <c r="K13" i="2"/>
  <c r="H11" i="1" s="1"/>
  <c r="K11" i="2"/>
  <c r="U31" i="31" l="1"/>
  <c r="U22" i="50"/>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L9" i="1"/>
  <c r="V12" i="50" l="1"/>
  <c r="W12" i="50" s="1"/>
  <c r="R12" i="50" s="1"/>
  <c r="B13" i="52" s="1"/>
  <c r="V21" i="51"/>
  <c r="W21" i="51" s="1"/>
  <c r="R21" i="51" s="1"/>
  <c r="V14" i="30"/>
  <c r="W14" i="30" s="1"/>
  <c r="R14" i="30" s="1"/>
  <c r="B15" i="32" s="1"/>
  <c r="V21" i="46"/>
  <c r="W21" i="46" s="1"/>
  <c r="R21" i="46" s="1"/>
  <c r="B22" i="48" s="1"/>
  <c r="V26" i="30"/>
  <c r="W26" i="30" s="1"/>
  <c r="R26" i="30" s="1"/>
  <c r="B27" i="32" s="1"/>
  <c r="V22" i="30"/>
  <c r="W22" i="30" s="1"/>
  <c r="R22" i="30" s="1"/>
  <c r="B23" i="32"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C22" i="32" l="1"/>
  <c r="C24" i="32"/>
  <c r="G14" i="33"/>
  <c r="C14" i="58"/>
  <c r="G16" i="58"/>
  <c r="C21" i="48"/>
  <c r="C13" i="47"/>
  <c r="C16" i="53"/>
  <c r="C14" i="53"/>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C26" i="48" l="1"/>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K23" i="2" l="1"/>
  <c r="H21" i="1" s="1"/>
  <c r="C19" i="58"/>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K27" i="3" l="1"/>
  <c r="J25" i="1" s="1"/>
  <c r="L25" i="1" s="1"/>
  <c r="K15" i="3"/>
  <c r="K29" i="3" s="1"/>
  <c r="L19" i="1"/>
  <c r="I15" i="2"/>
  <c r="K15" i="2" s="1"/>
  <c r="K29" i="2" s="1"/>
  <c r="R17" i="19"/>
  <c r="L15" i="1"/>
  <c r="J13" i="1" l="1"/>
  <c r="J27" i="1"/>
  <c r="H13" i="1"/>
  <c r="H27" i="1"/>
  <c r="L13" i="1" l="1"/>
  <c r="L27" i="1"/>
</calcChain>
</file>

<file path=xl/sharedStrings.xml><?xml version="1.0" encoding="utf-8"?>
<sst xmlns="http://schemas.openxmlformats.org/spreadsheetml/2006/main" count="24022" uniqueCount="3183">
  <si>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</si>
  <si>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</si>
  <si>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</si>
  <si>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</si>
  <si>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</si>
  <si>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Red de Transporte Público de Pasajeros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</si>
  <si>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</si>
  <si>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</si>
  <si>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</si>
  <si>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</si>
  <si>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</si>
  <si>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</si>
  <si>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</si>
  <si>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</si>
  <si>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</si>
  <si>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</si>
  <si>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</si>
  <si>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</si>
  <si>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</si>
  <si>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</si>
  <si>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</si>
  <si>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</si>
  <si>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</si>
  <si>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</si>
  <si>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</si>
  <si>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</si>
  <si>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</si>
  <si>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</si>
  <si>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</si>
  <si>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</si>
  <si>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</si>
  <si>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</si>
  <si>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</si>
  <si>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</si>
  <si>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</si>
  <si>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</si>
  <si>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</si>
  <si>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</si>
  <si>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</si>
  <si>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</si>
  <si>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</si>
  <si>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</si>
  <si>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</si>
  <si>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</si>
  <si>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</si>
  <si>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</si>
  <si>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</si>
  <si>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</si>
  <si>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</si>
  <si>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</si>
  <si>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</si>
  <si>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</si>
  <si>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</si>
  <si>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</si>
  <si>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</si>
  <si>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</si>
  <si>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</si>
  <si>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</si>
  <si>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</si>
  <si>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</si>
  <si>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</si>
  <si>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</si>
  <si>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</si>
  <si>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</si>
  <si>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</si>
  <si>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</si>
  <si>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</si>
  <si>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</si>
  <si>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</si>
  <si>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</si>
  <si>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</si>
  <si>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</si>
  <si>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</si>
  <si>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</si>
  <si>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</si>
  <si>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</si>
  <si>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</si>
  <si>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</si>
  <si>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</si>
  <si>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</si>
  <si>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</si>
  <si>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</si>
  <si>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</si>
  <si>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</si>
  <si>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</si>
  <si>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08</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</si>
  <si>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</si>
  <si>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</si>
  <si>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</si>
  <si>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</si>
  <si>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</si>
  <si>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</si>
  <si>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</si>
  <si>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</si>
  <si>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</si>
  <si>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</si>
  <si>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</si>
  <si>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</si>
  <si>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</si>
  <si>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</si>
  <si>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</si>
  <si>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</si>
  <si>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</si>
  <si>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</si>
  <si>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</si>
  <si>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</si>
  <si>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</si>
  <si>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</si>
  <si>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</si>
  <si>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</si>
  <si>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</si>
  <si>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</si>
  <si>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</si>
  <si>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</si>
  <si>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</si>
  <si>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</si>
  <si>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</si>
  <si>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</si>
  <si>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</si>
  <si>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</si>
  <si>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</si>
  <si>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</si>
  <si>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</si>
  <si>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</si>
  <si>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</si>
  <si>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</si>
  <si>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</si>
  <si>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</si>
  <si>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</si>
  <si>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</si>
  <si>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</si>
  <si>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</si>
  <si>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</si>
  <si>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</si>
  <si>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</si>
  <si>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</si>
  <si>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</si>
  <si>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</si>
  <si>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</si>
  <si>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</si>
  <si>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</si>
  <si>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</si>
  <si>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</si>
  <si>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</si>
  <si>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</si>
  <si>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</si>
  <si>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</si>
  <si>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</si>
  <si>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</si>
  <si>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</si>
  <si>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</si>
  <si>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</si>
  <si>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</si>
  <si>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</si>
  <si>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</si>
  <si>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</si>
  <si>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</si>
  <si>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</si>
  <si>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</si>
  <si>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</si>
  <si>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</si>
  <si>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</si>
  <si>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</si>
  <si>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</si>
  <si>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</si>
  <si>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</si>
  <si>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</si>
  <si>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</si>
  <si>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</si>
  <si>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</si>
  <si>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</si>
  <si>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</si>
  <si>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</si>
  <si>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</si>
  <si>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</si>
  <si>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</si>
  <si>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</si>
  <si>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</si>
  <si>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</si>
  <si>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</si>
  <si>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</si>
  <si>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</si>
  <si>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</si>
  <si>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</si>
  <si>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</si>
  <si>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</si>
  <si>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</si>
  <si>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</si>
  <si>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</si>
  <si>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</si>
  <si>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</si>
  <si>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</si>
  <si>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</si>
  <si>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</si>
  <si>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</si>
  <si>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</si>
  <si>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</si>
  <si>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</si>
  <si>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</si>
  <si>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</si>
  <si>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</si>
  <si>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</si>
  <si>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</si>
  <si>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</si>
  <si>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</si>
  <si>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</si>
  <si>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</si>
  <si>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</si>
  <si>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</si>
  <si>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</si>
  <si>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</si>
  <si>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</si>
  <si>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</si>
  <si>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</si>
  <si>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</si>
  <si>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</si>
  <si>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</si>
  <si>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</si>
  <si>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</si>
  <si>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</si>
  <si>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</si>
  <si>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</si>
  <si>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</si>
  <si>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</si>
  <si>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</si>
  <si>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</si>
  <si>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</si>
  <si>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</si>
  <si>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</si>
  <si>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</si>
  <si>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</si>
  <si>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</si>
  <si>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</si>
  <si>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</si>
  <si>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</si>
  <si>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</si>
  <si>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</si>
  <si>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</si>
  <si>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</si>
  <si>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</si>
  <si>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</si>
  <si>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</si>
  <si>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</si>
  <si>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</si>
  <si>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</si>
  <si>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</si>
  <si>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</si>
  <si>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</si>
  <si>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</si>
  <si>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</si>
  <si>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</si>
  <si>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</si>
  <si>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</si>
  <si>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</si>
  <si>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</si>
  <si>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</si>
  <si>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</si>
  <si>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</si>
  <si>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</si>
  <si>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</si>
  <si>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</si>
  <si>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</si>
  <si>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</si>
  <si>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</si>
  <si>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</si>
  <si>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</si>
  <si>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</si>
  <si>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</si>
  <si>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</si>
  <si>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</si>
  <si>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</si>
  <si>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</si>
  <si>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</si>
  <si>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</si>
  <si>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</si>
  <si>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</si>
  <si>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</si>
  <si>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</si>
  <si>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</si>
  <si>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</si>
  <si>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</si>
  <si>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</si>
  <si>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</si>
  <si>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</si>
  <si>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</si>
  <si>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</si>
  <si>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</si>
  <si>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</si>
  <si>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</si>
  <si>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</si>
  <si>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</si>
  <si>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</si>
  <si>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</si>
  <si>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</si>
  <si>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</si>
  <si>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</si>
  <si>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</si>
  <si>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</si>
  <si>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</si>
  <si>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</si>
  <si>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</si>
  <si>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</si>
  <si>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</si>
  <si>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</si>
  <si>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</si>
  <si>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</si>
  <si>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</si>
  <si>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</si>
  <si>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</si>
  <si>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</si>
  <si>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</si>
  <si>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</si>
  <si>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</si>
  <si>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</si>
  <si>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</si>
  <si>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</si>
  <si>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</si>
  <si>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</si>
  <si>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</si>
  <si>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</si>
  <si>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</si>
  <si>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</si>
  <si>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hipervínculo con el tabulador de sueldos y salarios del cuarto trimestre del ejercicio 2023, no abre</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</si>
  <si>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</si>
  <si>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</si>
  <si>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</si>
  <si>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Falta publicar el cuarto trimestre del ejercicio 2023</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</si>
  <si>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</si>
  <si>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</si>
  <si>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</si>
  <si>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</si>
  <si>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</si>
  <si>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</si>
  <si>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</si>
  <si>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</si>
  <si>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</si>
  <si>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</si>
  <si>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</si>
  <si>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</si>
  <si>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</si>
  <si>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</si>
  <si>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</si>
  <si>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</si>
  <si>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</si>
  <si>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</si>
  <si>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</si>
  <si>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</si>
  <si>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</si>
  <si>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</si>
  <si>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</si>
  <si>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</si>
  <si>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</si>
  <si>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</si>
  <si>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</si>
  <si>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</si>
  <si>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</si>
  <si>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</si>
  <si>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</si>
  <si>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</si>
  <si>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</si>
  <si>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</si>
  <si>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</si>
  <si>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</si>
  <si>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</si>
  <si>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</si>
  <si>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</si>
  <si>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</si>
  <si>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</si>
  <si>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</si>
  <si>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</si>
  <si>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</si>
  <si>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</si>
  <si>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</si>
  <si>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</si>
  <si>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</si>
  <si>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</si>
  <si>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</si>
  <si>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</si>
  <si>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</si>
  <si>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</si>
  <si>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</si>
  <si>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</si>
  <si>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</si>
  <si>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</si>
  <si>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</si>
  <si>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</si>
  <si>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</si>
  <si>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</si>
  <si>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</si>
  <si>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</si>
  <si>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</si>
  <si>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</si>
  <si>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</si>
  <si>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</si>
  <si>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</si>
  <si>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</si>
  <si>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</si>
  <si>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</si>
  <si>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</si>
  <si>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</si>
  <si>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</si>
  <si>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</si>
  <si>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</si>
  <si>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</si>
  <si>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</si>
  <si>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</si>
  <si>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</si>
  <si>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</si>
  <si>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</si>
  <si>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</si>
  <si>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</si>
  <si>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</si>
  <si>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</si>
  <si>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</si>
  <si>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</si>
  <si>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</si>
  <si>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</si>
  <si>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</si>
  <si>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</si>
  <si>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</si>
  <si>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</si>
  <si>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</si>
  <si>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</si>
  <si>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</si>
  <si>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</si>
  <si>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</si>
  <si>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</si>
  <si>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</si>
  <si>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</si>
  <si>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</si>
  <si>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</si>
  <si>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</si>
  <si>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</si>
  <si>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</si>
  <si>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</si>
  <si>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</si>
  <si>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</si>
  <si>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</si>
  <si>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</si>
  <si>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</si>
  <si>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</si>
  <si>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</si>
  <si>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</si>
  <si>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</si>
  <si>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</si>
  <si>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</si>
  <si>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</si>
  <si>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</si>
  <si>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</si>
  <si>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</si>
  <si>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</si>
  <si>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</si>
  <si>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</si>
  <si>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</si>
  <si>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</si>
  <si>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</si>
  <si>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</si>
  <si>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</si>
  <si>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</si>
  <si>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</si>
  <si>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</si>
  <si>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</si>
  <si>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</si>
  <si>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</si>
  <si>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</si>
  <si>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</si>
  <si>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</si>
  <si>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</si>
  <si>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</si>
  <si>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</si>
  <si>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</si>
  <si>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</si>
  <si>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</si>
  <si>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</si>
  <si>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</si>
  <si>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</si>
  <si>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</si>
  <si>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</si>
  <si>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</si>
  <si>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</si>
  <si>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</si>
  <si>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</si>
  <si>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</si>
  <si>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</si>
  <si>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</si>
  <si>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</si>
  <si>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</si>
  <si>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</si>
  <si>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</si>
  <si>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</si>
  <si>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</si>
  <si>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</si>
  <si>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</si>
  <si>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</si>
  <si>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</si>
  <si>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</si>
  <si>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</si>
  <si>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</si>
  <si>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</si>
  <si>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</si>
  <si>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</si>
  <si>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</si>
  <si>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</si>
  <si>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</si>
  <si>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</si>
  <si>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</si>
  <si>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</si>
  <si>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</si>
  <si>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</si>
  <si>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</si>
  <si>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</si>
  <si>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</si>
  <si>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</si>
  <si>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</si>
  <si>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</si>
  <si>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</si>
  <si>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</si>
  <si>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</si>
  <si>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</si>
  <si>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</si>
  <si>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</si>
  <si>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</si>
  <si>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</si>
  <si>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</si>
  <si>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</si>
  <si>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</si>
  <si>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</si>
  <si>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</si>
  <si>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</si>
  <si>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</si>
  <si>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</si>
  <si>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</si>
  <si>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</si>
  <si>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</si>
  <si>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</si>
  <si>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</si>
  <si>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</si>
  <si>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</si>
  <si>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</si>
  <si>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</si>
  <si>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</si>
  <si>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</si>
  <si>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</si>
  <si>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</si>
  <si>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</si>
  <si>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</si>
  <si>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</si>
  <si>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</si>
  <si>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</si>
  <si>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</si>
  <si>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</si>
  <si>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</si>
  <si>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</si>
  <si>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</si>
  <si>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</si>
  <si>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</si>
  <si>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</si>
  <si>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</si>
  <si>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</si>
  <si>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</si>
  <si>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</si>
  <si>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</si>
  <si>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</si>
  <si>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</si>
  <si>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</si>
  <si>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</si>
  <si>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</si>
  <si>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</si>
  <si>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</si>
  <si>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</si>
  <si>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</si>
  <si>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</si>
  <si>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</si>
  <si>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</si>
  <si>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</si>
  <si>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</si>
  <si>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</si>
  <si>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</si>
  <si>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</si>
  <si>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</si>
  <si>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</si>
  <si>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</si>
  <si>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</si>
  <si>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</si>
  <si>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</si>
  <si>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</si>
  <si>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</si>
  <si>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</si>
  <si>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</si>
  <si>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</si>
  <si>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</si>
  <si>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</si>
  <si>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</si>
  <si>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</si>
  <si>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</si>
  <si>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</si>
  <si>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</si>
  <si>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</si>
  <si>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</si>
  <si>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</si>
  <si>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</si>
  <si>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</si>
  <si>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</si>
  <si>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</si>
  <si>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</si>
  <si>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</si>
  <si>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</si>
  <si>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</si>
  <si>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</si>
  <si>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</si>
  <si>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</si>
  <si>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</si>
  <si>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</si>
  <si>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</si>
  <si>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</si>
  <si>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</si>
  <si>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</si>
  <si>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</si>
  <si>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</si>
  <si>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</si>
  <si>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</si>
  <si>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</si>
  <si>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</si>
  <si>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</si>
  <si>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</si>
  <si>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</si>
  <si>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</si>
  <si>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</si>
  <si>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</si>
  <si>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</si>
  <si>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</si>
  <si>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</si>
  <si>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</si>
  <si>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</si>
  <si>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</si>
  <si>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</si>
  <si>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</si>
  <si>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</si>
  <si>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</si>
  <si>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</si>
  <si>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</si>
  <si>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</si>
  <si>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</si>
  <si>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</si>
  <si>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</si>
  <si>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</si>
  <si>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</si>
  <si>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</si>
  <si>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</si>
  <si>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</si>
  <si>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</si>
  <si>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</si>
  <si>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</si>
  <si>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</si>
  <si>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</si>
  <si>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</si>
  <si>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</si>
  <si>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</si>
  <si>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</si>
  <si>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</si>
  <si>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</si>
  <si>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</si>
  <si>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</si>
  <si>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</si>
  <si>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</si>
  <si>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</si>
  <si>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</si>
  <si>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</si>
  <si>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</si>
  <si>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</si>
  <si>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</si>
  <si>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</si>
  <si>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</si>
  <si>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</si>
  <si>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</si>
  <si>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</si>
  <si>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</si>
  <si>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</si>
  <si>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</si>
  <si>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</si>
  <si>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</si>
  <si>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</si>
  <si>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</si>
  <si>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</si>
  <si>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</si>
  <si>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</si>
  <si>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</si>
  <si>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</si>
  <si>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</si>
  <si>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</si>
  <si>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</si>
  <si>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</si>
  <si>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</si>
  <si>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</si>
  <si>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</si>
  <si>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</si>
  <si>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</si>
  <si>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</si>
  <si>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</si>
  <si>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</si>
  <si>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</si>
  <si>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</si>
  <si>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</si>
  <si>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</si>
  <si>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</si>
  <si>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</si>
  <si>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</si>
  <si>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</si>
  <si>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</si>
  <si>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</si>
  <si>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</si>
  <si>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</si>
  <si>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</si>
  <si>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</si>
  <si>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</si>
  <si>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</si>
  <si>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</si>
  <si>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</si>
  <si>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</si>
  <si>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</si>
  <si>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</si>
  <si>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</si>
  <si>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</si>
  <si>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</si>
  <si>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</si>
  <si>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</si>
  <si>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</si>
  <si>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</si>
  <si>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</si>
  <si>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</si>
  <si>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</si>
  <si>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</si>
  <si>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</si>
  <si>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</si>
  <si>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</si>
  <si>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</si>
  <si>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</si>
  <si>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</si>
  <si>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</si>
  <si>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</si>
  <si>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</si>
  <si>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</si>
  <si>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</si>
  <si>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</si>
  <si>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</si>
  <si>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</si>
  <si>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</si>
  <si>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</si>
  <si>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</si>
  <si>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</si>
  <si>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</si>
  <si>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</si>
  <si>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</si>
  <si>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</si>
  <si>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</si>
  <si>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</si>
  <si>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</si>
  <si>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</si>
  <si>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</si>
  <si>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</si>
  <si>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</si>
  <si>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</si>
  <si>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</si>
  <si>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</si>
  <si>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</si>
  <si>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</si>
  <si>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</si>
  <si>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</si>
  <si>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</si>
  <si>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</si>
  <si>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</si>
  <si>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</si>
  <si>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</si>
  <si>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</si>
  <si>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</si>
  <si>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</si>
  <si>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</si>
  <si>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</si>
  <si>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</si>
  <si>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</si>
  <si>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</si>
  <si>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</si>
  <si>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</si>
  <si>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</si>
  <si>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</si>
  <si>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</si>
  <si>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</si>
  <si>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</si>
  <si>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</si>
  <si>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</si>
  <si>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</si>
  <si>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</si>
  <si>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</si>
  <si>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</si>
  <si>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</si>
  <si>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</si>
  <si>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</si>
  <si>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</si>
  <si>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</si>
  <si>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</si>
  <si>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</si>
  <si>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</si>
  <si>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</si>
  <si>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</si>
  <si>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</si>
  <si>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</si>
  <si>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</si>
  <si>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</si>
  <si>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</si>
  <si>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</si>
  <si>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</si>
  <si>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</si>
  <si>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</si>
  <si>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</si>
  <si>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</si>
  <si>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</si>
  <si>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</si>
  <si>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</si>
  <si>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</si>
  <si>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</si>
  <si>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</si>
  <si>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</si>
  <si>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</si>
  <si>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</si>
  <si>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</si>
  <si>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</si>
  <si>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</si>
  <si>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</si>
  <si>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</si>
  <si>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</si>
  <si>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</si>
  <si>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</si>
  <si>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</si>
  <si>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</si>
  <si>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</si>
  <si>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</si>
  <si>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</si>
  <si>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</si>
  <si>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</si>
  <si>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</si>
  <si>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</si>
  <si>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</si>
  <si>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</si>
  <si>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</si>
  <si>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</si>
  <si>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</si>
  <si>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</si>
  <si>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</si>
  <si>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</si>
  <si>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</si>
  <si>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</si>
  <si>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</si>
  <si>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</si>
  <si>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</si>
  <si>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</si>
  <si>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</si>
  <si>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</si>
  <si>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</si>
  <si>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</si>
  <si>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</si>
  <si>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</si>
  <si>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</si>
  <si>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</si>
  <si>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</si>
  <si>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</si>
  <si>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</si>
  <si>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</si>
  <si>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</si>
  <si>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</si>
  <si>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</si>
  <si>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</si>
  <si>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</si>
  <si>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</si>
  <si>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</si>
  <si>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</si>
  <si>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</si>
  <si>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</si>
  <si>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</si>
  <si>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</si>
  <si>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t>Falta publicar el 2o trimestre del ejercicio 2023</t>
  </si>
  <si>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</si>
  <si>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</si>
  <si>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</si>
  <si>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</si>
  <si>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</si>
  <si>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</si>
  <si>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</si>
  <si>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</si>
  <si>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</si>
  <si>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</si>
  <si>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</si>
  <si>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</si>
  <si>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</si>
  <si>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</si>
  <si>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</si>
  <si>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</si>
  <si>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</si>
  <si>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</si>
  <si>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</si>
  <si>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</si>
  <si>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</si>
  <si>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</si>
  <si>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</si>
  <si>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</si>
  <si>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</si>
  <si>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</si>
  <si>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</si>
  <si>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</si>
  <si>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</si>
  <si>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</si>
  <si>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</si>
  <si>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</si>
  <si>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</si>
  <si>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</si>
  <si>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</si>
  <si>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</si>
  <si>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</si>
  <si>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</si>
  <si>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</si>
  <si>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</si>
  <si>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</si>
  <si>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</si>
  <si>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</si>
  <si>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</si>
  <si>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</si>
  <si>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</si>
  <si>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</si>
  <si>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</si>
  <si>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</si>
  <si>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</si>
  <si>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</si>
  <si>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</si>
  <si>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</si>
  <si>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</si>
  <si>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</si>
  <si>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</si>
  <si>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</si>
  <si>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</si>
  <si>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</si>
  <si>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</si>
  <si>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</si>
  <si>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</si>
  <si>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</si>
  <si>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</si>
  <si>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</si>
  <si>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</si>
  <si>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</si>
  <si>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</si>
  <si>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</si>
  <si>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</si>
  <si>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</si>
  <si>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</si>
  <si>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</si>
  <si>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</si>
  <si>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</si>
  <si>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</si>
  <si>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</si>
  <si>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</si>
  <si>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</si>
  <si>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</si>
  <si>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</si>
  <si>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</si>
  <si>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</si>
  <si>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</si>
  <si>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</si>
  <si>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</si>
  <si>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</si>
  <si>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</si>
  <si>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</si>
  <si>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</si>
  <si>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</si>
  <si>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</si>
  <si>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</si>
  <si>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</si>
  <si>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</si>
  <si>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</si>
  <si>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</si>
  <si>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</si>
  <si>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</si>
  <si>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</si>
  <si>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</si>
  <si>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</si>
  <si>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</si>
  <si>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</si>
  <si>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</si>
  <si>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</si>
  <si>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</si>
  <si>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</si>
  <si>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</si>
  <si>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</si>
  <si>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</si>
  <si>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</si>
  <si>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</si>
  <si>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</si>
  <si>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</si>
  <si>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</si>
  <si>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</si>
  <si>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</si>
  <si>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</si>
  <si>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</si>
  <si>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</si>
  <si>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</si>
  <si>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</si>
  <si>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</si>
  <si>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</si>
  <si>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</si>
  <si>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</si>
  <si>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</si>
  <si>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</si>
  <si>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</si>
  <si>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</si>
  <si>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</si>
  <si>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</si>
  <si>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</si>
  <si>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</si>
  <si>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</si>
  <si>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</si>
  <si>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</si>
  <si>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</si>
  <si>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</si>
  <si>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</si>
  <si>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</si>
  <si>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</si>
  <si>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</si>
  <si>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</si>
  <si>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</si>
  <si>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</si>
  <si>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</si>
  <si>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</si>
  <si>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</si>
  <si>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</si>
  <si>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</si>
  <si>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</si>
  <si>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</si>
  <si>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</si>
  <si>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</si>
  <si>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</si>
  <si>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</si>
  <si>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</si>
  <si>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</si>
  <si>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</si>
  <si>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</si>
  <si>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</si>
  <si>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</si>
  <si>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</si>
  <si>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</si>
  <si>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</si>
  <si>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</si>
  <si>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</si>
  <si>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</si>
  <si>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</si>
  <si>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</si>
  <si>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</si>
  <si>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t>El sujeto obligado debe publicar el cuarto trimestre del ejercicio 2022 y tercero y cuarto del 2023</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</si>
  <si>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</si>
  <si>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</si>
  <si>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</si>
  <si>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</si>
  <si>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</si>
  <si>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</si>
  <si>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</si>
  <si>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</si>
  <si>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</si>
  <si>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</si>
  <si>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</si>
  <si>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</si>
  <si>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</si>
  <si>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</si>
  <si>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</si>
  <si>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</si>
  <si>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</si>
  <si>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</si>
  <si>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</si>
  <si>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</si>
  <si>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</si>
  <si>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</si>
  <si>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</si>
  <si>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</si>
  <si>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</si>
  <si>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</si>
  <si>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</si>
  <si>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</si>
  <si>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</si>
  <si>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</si>
  <si>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</si>
  <si>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</si>
  <si>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</si>
  <si>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</si>
  <si>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</si>
  <si>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</si>
  <si>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</si>
  <si>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</si>
  <si>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</si>
  <si>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</si>
  <si>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</si>
  <si>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</si>
  <si>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</si>
  <si>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</si>
  <si>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</si>
  <si>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</si>
  <si>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</si>
  <si>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</si>
  <si>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</si>
  <si>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</si>
  <si>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</si>
  <si>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</si>
  <si>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</si>
  <si>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</si>
  <si>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</si>
  <si>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</si>
  <si>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</si>
  <si>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</si>
  <si>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</si>
  <si>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</si>
  <si>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</si>
  <si>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</si>
  <si>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</si>
  <si>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</si>
  <si>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</si>
  <si>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</si>
  <si>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</si>
  <si>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</si>
  <si>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</si>
  <si>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</si>
  <si>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</si>
  <si>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</si>
  <si>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</si>
  <si>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</si>
  <si>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</si>
  <si>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</si>
  <si>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</si>
  <si>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</si>
  <si>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</si>
  <si>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</si>
  <si>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</si>
  <si>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</si>
  <si>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t xml:space="preserve">El sujeto obligado debe publicar el tercer trimestre del ejercicio 2022 Formato B. No lo tiene 													</t>
  </si>
  <si>
    <t xml:space="preserve">El sujeto obligado debe publicar el tercer trimestre del ejercicio 2022 Formato B.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</si>
  <si>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</si>
  <si>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</si>
  <si>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</si>
  <si>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</si>
  <si>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</si>
  <si>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</si>
  <si>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</si>
  <si>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</si>
  <si>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</si>
  <si>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</si>
  <si>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</si>
  <si>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</si>
  <si>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</si>
  <si>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</si>
  <si>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</si>
  <si>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</si>
  <si>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</si>
  <si>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</si>
  <si>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</si>
  <si>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</si>
  <si>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</si>
  <si>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</si>
  <si>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</si>
  <si>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</si>
  <si>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</si>
  <si>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</si>
  <si>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</si>
  <si>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</si>
  <si>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</si>
  <si>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</si>
  <si>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</si>
  <si>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</si>
  <si>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</si>
  <si>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</si>
  <si>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</si>
  <si>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</si>
  <si>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</si>
  <si>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</si>
  <si>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</si>
  <si>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</si>
  <si>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</si>
  <si>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</si>
  <si>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</si>
  <si>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</si>
  <si>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</si>
  <si>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</si>
  <si>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</si>
  <si>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</si>
  <si>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</si>
  <si>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</si>
  <si>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</si>
  <si>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</si>
  <si>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</si>
  <si>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</si>
  <si>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</si>
  <si>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</si>
  <si>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</si>
  <si>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</si>
  <si>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</si>
  <si>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</si>
  <si>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</si>
  <si>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</si>
  <si>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</si>
  <si>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</si>
  <si>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</si>
  <si>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</si>
  <si>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</si>
  <si>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</si>
  <si>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</si>
  <si>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</si>
  <si>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</si>
  <si>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</si>
  <si>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</si>
  <si>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</si>
  <si>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</si>
  <si>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</si>
  <si>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</si>
  <si>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</si>
  <si>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</si>
  <si>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</si>
  <si>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</si>
  <si>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</si>
  <si>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</si>
  <si>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</si>
  <si>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</si>
  <si>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</si>
  <si>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</si>
  <si>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</si>
  <si>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</si>
  <si>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</si>
  <si>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</si>
  <si>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</si>
  <si>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</si>
  <si>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</si>
  <si>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</si>
  <si>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</si>
  <si>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</si>
  <si>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</si>
  <si>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</si>
  <si>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</si>
  <si>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</si>
  <si>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</si>
  <si>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</si>
  <si>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</si>
  <si>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</si>
  <si>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</si>
  <si>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</si>
  <si>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</si>
  <si>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</si>
  <si>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</si>
  <si>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</si>
  <si>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</si>
  <si>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</si>
  <si>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</si>
  <si>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</si>
  <si>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</si>
  <si>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</si>
  <si>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</si>
  <si>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</si>
  <si>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</si>
  <si>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</si>
  <si>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</si>
  <si>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</si>
  <si>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</si>
  <si>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</si>
  <si>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</si>
  <si>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</si>
  <si>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</si>
  <si>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</si>
  <si>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</si>
  <si>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</si>
  <si>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</si>
  <si>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</si>
  <si>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</si>
  <si>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</si>
  <si>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</si>
  <si>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</si>
  <si>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</si>
  <si>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</si>
  <si>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</si>
  <si>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</si>
  <si>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</si>
  <si>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</si>
  <si>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</si>
  <si>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</si>
  <si>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</si>
  <si>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</si>
  <si>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</si>
  <si>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</si>
  <si>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</si>
  <si>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</si>
  <si>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</si>
  <si>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</si>
  <si>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</si>
  <si>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</si>
  <si>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</si>
  <si>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</si>
  <si>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</si>
  <si>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</si>
  <si>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</si>
  <si>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</si>
  <si>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</si>
  <si>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</si>
  <si>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</si>
  <si>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</si>
  <si>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</si>
  <si>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</si>
  <si>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</si>
  <si>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</si>
  <si>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</si>
  <si>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</si>
  <si>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</si>
  <si>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</si>
  <si>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</si>
  <si>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</si>
  <si>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</si>
  <si>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</si>
  <si>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</si>
  <si>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</si>
  <si>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</si>
  <si>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</si>
  <si>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</si>
  <si>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</si>
  <si>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</si>
  <si>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</si>
  <si>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</si>
  <si>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</si>
  <si>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</si>
  <si>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</si>
  <si>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</si>
  <si>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</si>
  <si>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</si>
  <si>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</si>
  <si>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</si>
  <si>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</si>
  <si>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</si>
  <si>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</si>
  <si>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</si>
  <si>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</si>
  <si>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</si>
  <si>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</si>
  <si>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</si>
  <si>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</si>
  <si>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</si>
  <si>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</si>
  <si>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</si>
  <si>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</si>
  <si>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</si>
  <si>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</si>
  <si>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</si>
  <si>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</si>
  <si>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</si>
  <si>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</si>
  <si>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</si>
  <si>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</si>
  <si>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</si>
  <si>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</si>
  <si>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</si>
  <si>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</si>
  <si>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</si>
  <si>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</si>
  <si>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</si>
  <si>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</si>
  <si>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</si>
  <si>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</si>
  <si>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</si>
  <si>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</si>
  <si>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</si>
  <si>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</si>
  <si>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</si>
  <si>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</si>
  <si>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</si>
  <si>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</si>
  <si>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</si>
  <si>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</si>
  <si>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</si>
  <si>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</si>
  <si>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</si>
  <si>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</si>
  <si>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</si>
  <si>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</si>
  <si>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</si>
  <si>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</si>
  <si>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</si>
  <si>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</si>
  <si>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</si>
  <si>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</si>
  <si>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</si>
  <si>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</si>
  <si>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</si>
  <si>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</si>
  <si>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</si>
  <si>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</si>
  <si>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</si>
  <si>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</si>
  <si>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</si>
  <si>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</si>
  <si>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</si>
  <si>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</si>
  <si>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</si>
  <si>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</si>
  <si>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</si>
  <si>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</si>
  <si>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</si>
  <si>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</si>
  <si>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</si>
  <si>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</si>
  <si>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</si>
  <si>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</si>
  <si>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</si>
  <si>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</si>
  <si>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</si>
  <si>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</si>
  <si>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</si>
  <si>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</si>
  <si>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</si>
  <si>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</si>
  <si>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</si>
  <si>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</si>
  <si>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</si>
  <si>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</si>
  <si>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</si>
  <si>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</si>
  <si>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</si>
  <si>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</si>
  <si>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</si>
  <si>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</si>
  <si>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</si>
  <si>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</si>
  <si>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</si>
  <si>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</si>
  <si>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</si>
  <si>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</si>
  <si>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</si>
  <si>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</si>
  <si>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</si>
  <si>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</si>
  <si>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</si>
  <si>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</si>
  <si>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</si>
  <si>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</si>
  <si>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</si>
  <si>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</si>
  <si>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</si>
  <si>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</si>
  <si>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</si>
  <si>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</si>
  <si>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</si>
  <si>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</si>
  <si>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</si>
  <si>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</si>
  <si>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</si>
  <si>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</si>
  <si>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</si>
  <si>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</si>
  <si>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</si>
  <si>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</si>
  <si>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</si>
  <si>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</si>
  <si>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</si>
  <si>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</si>
  <si>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</si>
  <si>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</si>
  <si>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</si>
  <si>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</si>
  <si>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</si>
  <si>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</si>
  <si>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</si>
  <si>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</si>
  <si>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</si>
  <si>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</si>
  <si>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</si>
  <si>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</si>
  <si>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</si>
  <si>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</si>
  <si>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</si>
  <si>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</si>
  <si>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</si>
  <si>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</si>
  <si>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</si>
  <si>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</si>
  <si>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</si>
  <si>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</si>
  <si>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</si>
  <si>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</si>
  <si>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</si>
  <si>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</si>
  <si>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</si>
  <si>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</si>
  <si>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</si>
  <si>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</si>
  <si>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</si>
  <si>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</si>
  <si>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</si>
  <si>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</si>
  <si>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</si>
  <si>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</si>
  <si>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</si>
  <si>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</si>
  <si>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</si>
  <si>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</si>
  <si>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</si>
  <si>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</si>
  <si>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</si>
  <si>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</si>
  <si>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</si>
  <si>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</si>
  <si>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</si>
  <si>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</si>
  <si>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</si>
  <si>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</si>
  <si>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</si>
  <si>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</si>
  <si>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</si>
  <si>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</si>
  <si>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</si>
  <si>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</si>
  <si>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</si>
  <si>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</si>
  <si>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</si>
  <si>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</si>
  <si>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</si>
  <si>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</si>
  <si>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</si>
  <si>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</si>
  <si>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</si>
  <si>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</si>
  <si>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</si>
  <si>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</si>
  <si>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</si>
  <si>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</si>
  <si>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</si>
  <si>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</si>
  <si>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</si>
  <si>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</si>
  <si>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</si>
  <si>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</si>
  <si>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</si>
  <si>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</si>
  <si>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</si>
  <si>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</si>
  <si>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</si>
  <si>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</si>
  <si>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</si>
  <si>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</si>
  <si>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</si>
  <si>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</si>
  <si>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</si>
  <si>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</si>
  <si>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</si>
  <si>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</si>
  <si>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</si>
  <si>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</si>
  <si>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</si>
  <si>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</si>
  <si>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</si>
  <si>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</si>
  <si>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</si>
  <si>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</si>
  <si>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</si>
  <si>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</si>
  <si>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</si>
  <si>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</si>
  <si>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</si>
  <si>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</si>
  <si>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</si>
  <si>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</si>
  <si>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</si>
  <si>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</si>
  <si>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</si>
  <si>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</si>
  <si>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</si>
  <si>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</si>
  <si>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</si>
  <si>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</si>
  <si>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</si>
  <si>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</si>
  <si>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</si>
  <si>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</si>
  <si>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</si>
  <si>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</si>
  <si>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</si>
  <si>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</si>
  <si>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</si>
  <si>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</si>
  <si>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</si>
  <si>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</si>
  <si>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</si>
  <si>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</si>
  <si>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</si>
  <si>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</si>
  <si>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</si>
  <si>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</si>
  <si>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</si>
  <si>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</si>
  <si>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</si>
  <si>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</si>
  <si>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</si>
  <si>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</si>
  <si>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</si>
  <si>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</si>
  <si>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</si>
  <si>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</si>
  <si>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</si>
  <si>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</si>
  <si>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</si>
  <si>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</si>
  <si>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</si>
  <si>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</si>
  <si>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</si>
  <si>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</si>
  <si>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</si>
  <si>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</si>
  <si>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</si>
  <si>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</si>
  <si>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</si>
  <si>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</si>
  <si>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</si>
  <si>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</si>
  <si>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</si>
  <si>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</si>
  <si>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</si>
  <si>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</si>
  <si>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</si>
  <si>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</si>
  <si>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</si>
  <si>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</si>
  <si>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</si>
  <si>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</si>
  <si>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</si>
  <si>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</si>
  <si>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</si>
  <si>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</si>
  <si>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</si>
  <si>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</si>
  <si>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</si>
  <si>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</si>
  <si>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</si>
  <si>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</si>
  <si>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</si>
  <si>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</si>
  <si>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</si>
  <si>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</si>
  <si>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</si>
  <si>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</si>
  <si>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</si>
  <si>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</si>
  <si>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</si>
  <si>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</si>
  <si>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</si>
  <si>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</si>
  <si>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</si>
  <si>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</si>
  <si>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</si>
  <si>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</si>
  <si>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</si>
  <si>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</si>
  <si>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</si>
  <si>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</si>
  <si>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</si>
  <si>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</si>
  <si>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</si>
  <si>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</si>
  <si>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</si>
  <si>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</si>
  <si>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</si>
  <si>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</si>
  <si>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</si>
  <si>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</si>
  <si>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</si>
  <si>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</si>
  <si>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</si>
  <si>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</si>
  <si>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</si>
  <si>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</si>
  <si>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</si>
  <si>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</si>
  <si>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</si>
  <si>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</si>
  <si>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</si>
  <si>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</si>
  <si>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</si>
  <si>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</si>
  <si>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</si>
  <si>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</si>
  <si>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</si>
  <si>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</si>
  <si>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</si>
  <si>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</si>
  <si>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</si>
  <si>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</si>
  <si>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</si>
  <si>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</si>
  <si>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</si>
  <si>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</si>
  <si>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</si>
  <si>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</si>
  <si>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</si>
  <si>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</si>
  <si>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</si>
  <si>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</si>
  <si>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</si>
  <si>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</si>
  <si>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</si>
  <si>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</si>
  <si>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</si>
  <si>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</si>
  <si>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</si>
  <si>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</si>
  <si>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</si>
  <si>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</si>
  <si>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</si>
  <si>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</si>
  <si>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</si>
  <si>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</si>
  <si>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</si>
  <si>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</si>
  <si>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</si>
  <si>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</si>
  <si>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</si>
  <si>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</si>
  <si>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</si>
  <si>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</si>
  <si>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</si>
  <si>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</si>
  <si>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</si>
  <si>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</si>
  <si>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</si>
  <si>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</si>
  <si>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</si>
  <si>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</si>
  <si>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</si>
  <si>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</si>
  <si>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</si>
  <si>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</si>
  <si>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</si>
  <si>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</si>
  <si>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</si>
  <si>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</si>
  <si>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</si>
  <si>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</si>
  <si>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</si>
  <si>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</si>
  <si>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</si>
  <si>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</si>
  <si>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</si>
  <si>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</si>
  <si>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</si>
  <si>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</si>
  <si>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</si>
  <si>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</si>
  <si>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</si>
  <si>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</si>
  <si>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</si>
  <si>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</si>
  <si>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</si>
  <si>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</si>
  <si>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</si>
  <si>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</si>
  <si>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</si>
  <si>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</si>
  <si>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</si>
  <si>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</si>
  <si>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</si>
  <si>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</si>
  <si>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</si>
  <si>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</si>
  <si>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</si>
  <si>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</si>
  <si>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</si>
  <si>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</si>
  <si>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</si>
  <si>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</si>
  <si>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</si>
  <si>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</si>
  <si>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</si>
  <si>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</si>
  <si>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</si>
  <si>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</si>
  <si>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</si>
  <si>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</si>
  <si>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</si>
  <si>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</si>
  <si>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</si>
  <si>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</si>
  <si>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</si>
  <si>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t>Falta publicar el cuarto trimestre de 2023 (segundo semestre)</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</si>
  <si>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</si>
  <si>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</si>
  <si>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</si>
  <si>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</si>
  <si>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</si>
  <si>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</si>
  <si>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</si>
  <si>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</si>
  <si>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</si>
  <si>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</si>
  <si>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</si>
  <si>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</si>
  <si>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</si>
  <si>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</si>
  <si>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</si>
  <si>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</si>
  <si>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</si>
  <si>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</si>
  <si>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</si>
  <si>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</si>
  <si>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</si>
  <si>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</si>
  <si>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</si>
  <si>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El sujeto obligado debe publicar el segundo trimestre del ejercicio 2023</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</si>
  <si>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</si>
  <si>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</si>
  <si>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</si>
  <si>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</si>
  <si>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</si>
  <si>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</si>
  <si>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</si>
  <si>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</si>
  <si>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</si>
  <si>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</si>
  <si>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</si>
  <si>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</si>
  <si>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</si>
  <si>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</si>
  <si>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</si>
  <si>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</si>
  <si>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</si>
  <si>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</si>
  <si>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</si>
  <si>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</si>
  <si>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</si>
  <si>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</si>
  <si>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</si>
  <si>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</si>
  <si>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</si>
  <si>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</si>
  <si>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</si>
  <si>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</si>
  <si>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</si>
  <si>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</si>
  <si>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</si>
  <si>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</si>
  <si>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</si>
  <si>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</si>
  <si>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</si>
  <si>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</si>
  <si>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</si>
  <si>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</si>
  <si>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</si>
  <si>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</si>
  <si>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</si>
  <si>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</si>
  <si>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</si>
  <si>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</si>
  <si>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</si>
  <si>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</si>
  <si>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</si>
  <si>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</si>
  <si>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</si>
  <si>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</si>
  <si>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</si>
  <si>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</si>
  <si>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</si>
  <si>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</si>
  <si>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</si>
  <si>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</si>
  <si>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</si>
  <si>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</si>
  <si>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</si>
  <si>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</si>
  <si>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</si>
  <si>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</si>
  <si>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</si>
  <si>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</si>
  <si>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</si>
  <si>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</si>
  <si>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</si>
  <si>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</si>
  <si>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</si>
  <si>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</si>
  <si>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</si>
  <si>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</si>
  <si>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</si>
  <si>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</si>
  <si>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</si>
  <si>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</si>
  <si>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</si>
  <si>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</si>
  <si>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</si>
  <si>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</si>
  <si>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</si>
  <si>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</si>
  <si>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</si>
  <si>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</si>
  <si>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</si>
  <si>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</si>
  <si>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</si>
  <si>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</si>
  <si>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</si>
  <si>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</si>
  <si>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</si>
  <si>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</si>
  <si>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</si>
  <si>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</si>
  <si>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</si>
  <si>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</si>
  <si>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</si>
  <si>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</si>
  <si>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</si>
  <si>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</si>
  <si>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</si>
  <si>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</si>
  <si>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</si>
  <si>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</si>
  <si>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</si>
  <si>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</si>
  <si>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</si>
  <si>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</si>
  <si>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</si>
  <si>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</si>
  <si>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</si>
  <si>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 xml:space="preserve">El sujeto obligado deberá publicar la información de conformidad con los Lineamientos técnicos de evaluación. </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</si>
  <si>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</si>
  <si>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</si>
  <si>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</si>
  <si>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</si>
  <si>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</si>
  <si>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</si>
  <si>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</si>
  <si>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</si>
  <si>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</si>
  <si>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</si>
  <si>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</si>
  <si>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</si>
  <si>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</si>
  <si>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</si>
  <si>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</si>
  <si>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</si>
  <si>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</si>
  <si>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</si>
  <si>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</si>
  <si>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</si>
  <si>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</si>
  <si>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</si>
  <si>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</si>
  <si>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</si>
  <si>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</si>
  <si>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</si>
  <si>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</si>
  <si>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</si>
  <si>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</si>
  <si>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</si>
  <si>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</si>
  <si>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</si>
  <si>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</si>
  <si>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</si>
  <si>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</si>
  <si>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</si>
  <si>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</si>
  <si>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</si>
  <si>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</si>
  <si>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</si>
  <si>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</si>
  <si>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</si>
  <si>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</si>
  <si>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</si>
  <si>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</si>
  <si>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</si>
  <si>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</si>
  <si>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</si>
  <si>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</si>
  <si>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</si>
  <si>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</si>
  <si>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</si>
  <si>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</si>
  <si>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</si>
  <si>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</si>
  <si>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</si>
  <si>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</si>
  <si>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</si>
  <si>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</si>
  <si>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</si>
  <si>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</si>
  <si>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</si>
  <si>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</si>
  <si>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</si>
  <si>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</si>
  <si>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</si>
  <si>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</si>
  <si>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</si>
  <si>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</si>
  <si>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</si>
  <si>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</si>
  <si>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</si>
  <si>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</si>
  <si>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</si>
  <si>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</si>
  <si>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</si>
  <si>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</si>
  <si>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</si>
  <si>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</si>
  <si>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</si>
  <si>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</si>
  <si>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</si>
  <si>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</si>
  <si>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</si>
  <si>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</si>
  <si>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</si>
  <si>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</si>
  <si>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</si>
  <si>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</si>
  <si>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</si>
  <si>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</si>
  <si>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</si>
  <si>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</si>
  <si>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</si>
  <si>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</si>
  <si>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</si>
  <si>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</si>
  <si>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</si>
  <si>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</si>
  <si>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</si>
  <si>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</si>
  <si>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</si>
  <si>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</si>
  <si>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</si>
  <si>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</si>
  <si>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</si>
  <si>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</si>
  <si>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</si>
  <si>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</si>
  <si>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</si>
  <si>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</si>
  <si>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</si>
  <si>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</si>
  <si>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</si>
  <si>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</si>
  <si>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</si>
  <si>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</si>
  <si>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</si>
  <si>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</si>
  <si>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</si>
  <si>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</si>
  <si>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</si>
  <si>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</si>
  <si>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</si>
  <si>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</si>
  <si>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</si>
  <si>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</si>
  <si>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</si>
  <si>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</si>
  <si>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</si>
  <si>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</si>
  <si>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</si>
  <si>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</si>
  <si>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</si>
  <si>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</si>
  <si>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</si>
  <si>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</si>
  <si>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</si>
  <si>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</si>
  <si>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</si>
  <si>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</si>
  <si>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</si>
  <si>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</si>
  <si>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</si>
  <si>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</si>
  <si>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</si>
  <si>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</si>
  <si>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</si>
  <si>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</si>
  <si>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</si>
  <si>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</si>
  <si>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</si>
  <si>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</si>
  <si>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</si>
  <si>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</si>
  <si>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</si>
  <si>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</si>
  <si>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</si>
  <si>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</si>
  <si>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</si>
  <si>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</si>
  <si>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</si>
  <si>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</si>
  <si>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</si>
  <si>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</si>
  <si>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</si>
  <si>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</si>
  <si>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</si>
  <si>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</si>
  <si>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</si>
  <si>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</si>
  <si>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</si>
  <si>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</si>
  <si>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</si>
  <si>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</si>
  <si>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</si>
  <si>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</si>
  <si>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</si>
  <si>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</si>
  <si>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</si>
  <si>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</si>
  <si>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</si>
  <si>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</si>
  <si>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</si>
  <si>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</si>
  <si>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</si>
  <si>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</si>
  <si>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</si>
  <si>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</si>
  <si>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</si>
  <si>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</si>
  <si>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</si>
  <si>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</si>
  <si>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</si>
  <si>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</si>
  <si>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</si>
  <si>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</si>
  <si>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</si>
  <si>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</si>
  <si>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</si>
  <si>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</si>
  <si>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</si>
  <si>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</si>
  <si>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</si>
  <si>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</si>
  <si>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</si>
  <si>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</si>
  <si>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</si>
  <si>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</si>
  <si>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</si>
  <si>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</si>
  <si>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</si>
  <si>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</si>
  <si>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</si>
  <si>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</si>
  <si>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</si>
  <si>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</si>
  <si>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</si>
  <si>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</si>
  <si>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</si>
  <si>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</si>
  <si>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</si>
  <si>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</si>
  <si>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</si>
  <si>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</si>
  <si>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</si>
  <si>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</si>
  <si>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</si>
  <si>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</si>
  <si>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</si>
  <si>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</si>
  <si>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</si>
  <si>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</si>
  <si>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</si>
  <si>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</si>
  <si>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</si>
  <si>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</si>
  <si>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</si>
  <si>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</si>
  <si>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</si>
  <si>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</si>
  <si>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</si>
  <si>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</si>
  <si>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</si>
  <si>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</si>
  <si>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</si>
  <si>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</si>
  <si>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</si>
  <si>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</si>
  <si>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</si>
  <si>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</si>
  <si>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</si>
  <si>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</si>
  <si>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</si>
  <si>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</si>
  <si>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</si>
  <si>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</si>
  <si>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</si>
  <si>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</si>
  <si>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</si>
  <si>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</si>
  <si>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</si>
  <si>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</si>
  <si>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</si>
  <si>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</si>
  <si>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</si>
  <si>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</si>
  <si>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</si>
  <si>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</si>
  <si>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</si>
  <si>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</si>
  <si>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</si>
  <si>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</si>
  <si>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</si>
  <si>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</si>
  <si>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</si>
  <si>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</si>
  <si>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</si>
  <si>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</si>
  <si>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</si>
  <si>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</si>
  <si>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</si>
  <si>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</si>
  <si>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</si>
  <si>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</si>
  <si>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</si>
  <si>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</si>
  <si>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</si>
  <si>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</si>
  <si>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</si>
  <si>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</si>
  <si>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</si>
  <si>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</si>
  <si>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</si>
  <si>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</si>
  <si>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</si>
  <si>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</si>
  <si>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</si>
  <si>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</si>
  <si>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</si>
  <si>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</si>
  <si>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</si>
  <si>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</si>
  <si>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</si>
  <si>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</si>
  <si>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</si>
  <si>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</si>
  <si>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</si>
  <si>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</si>
  <si>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</si>
  <si>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</si>
  <si>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</si>
  <si>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</si>
  <si>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</si>
  <si>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</si>
  <si>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</si>
  <si>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</si>
  <si>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</si>
  <si>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</si>
  <si>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</si>
  <si>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</si>
  <si>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</si>
  <si>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</si>
  <si>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</si>
  <si>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</si>
  <si>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</si>
  <si>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</si>
  <si>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</si>
  <si>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</si>
  <si>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</si>
  <si>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</si>
  <si>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</si>
  <si>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</si>
  <si>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</si>
  <si>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</si>
  <si>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</si>
  <si>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</si>
  <si>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</si>
  <si>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</si>
  <si>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</si>
  <si>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</si>
  <si>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</si>
  <si>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</si>
  <si>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</si>
  <si>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</si>
  <si>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</si>
  <si>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</si>
  <si>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</si>
  <si>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</si>
  <si>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</si>
  <si>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</si>
  <si>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</si>
  <si>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</si>
  <si>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</si>
  <si>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</si>
  <si>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</si>
  <si>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</si>
  <si>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</si>
  <si>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</si>
  <si>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</si>
  <si>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</si>
  <si>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</si>
  <si>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</si>
  <si>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</si>
  <si>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</si>
  <si>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</si>
  <si>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</si>
  <si>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</si>
  <si>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</si>
  <si>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</si>
  <si>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</si>
  <si>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</si>
  <si>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</si>
  <si>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</si>
  <si>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</si>
  <si>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</si>
  <si>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</si>
  <si>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</si>
  <si>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</si>
  <si>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</si>
  <si>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</si>
  <si>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</si>
  <si>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</si>
  <si>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</si>
  <si>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</si>
  <si>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</si>
  <si>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</si>
  <si>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</si>
  <si>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</si>
  <si>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</si>
  <si>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</si>
  <si>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</si>
  <si>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</si>
  <si>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</si>
  <si>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</si>
  <si>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</si>
  <si>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</si>
  <si>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</si>
  <si>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</si>
  <si>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</si>
  <si>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</si>
  <si>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</si>
  <si>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</si>
  <si>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</si>
  <si>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</si>
  <si>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</si>
  <si>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</si>
  <si>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</si>
  <si>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</si>
  <si>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</si>
  <si>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</si>
  <si>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</si>
  <si>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</si>
  <si>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</si>
  <si>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</si>
  <si>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</si>
  <si>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</si>
  <si>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</si>
  <si>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</si>
  <si>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</si>
  <si>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</si>
  <si>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</si>
  <si>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</si>
  <si>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</si>
  <si>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</si>
  <si>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</si>
  <si>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</si>
  <si>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</si>
  <si>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</si>
  <si>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</si>
  <si>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</si>
  <si>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</si>
  <si>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</si>
  <si>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</si>
  <si>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</si>
  <si>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</si>
  <si>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</si>
  <si>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</si>
  <si>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</si>
  <si>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</si>
  <si>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</si>
  <si>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</si>
  <si>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</si>
  <si>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</si>
  <si>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</si>
  <si>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</si>
  <si>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</si>
  <si>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</si>
  <si>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</si>
  <si>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</si>
  <si>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</si>
  <si>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</si>
  <si>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</si>
  <si>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</si>
  <si>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</si>
  <si>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</si>
  <si>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</si>
  <si>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</si>
  <si>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</si>
  <si>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</si>
  <si>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</si>
  <si>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</si>
  <si>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</si>
  <si>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</si>
  <si>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</si>
  <si>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</si>
  <si>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</si>
  <si>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</si>
  <si>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</si>
  <si>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</si>
  <si>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</si>
  <si>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</si>
  <si>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</si>
  <si>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</si>
  <si>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</si>
  <si>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</si>
  <si>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</si>
  <si>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</si>
  <si>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</si>
  <si>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</si>
  <si>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</si>
  <si>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</si>
  <si>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</si>
  <si>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</si>
  <si>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</si>
  <si>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</si>
  <si>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</si>
  <si>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</si>
  <si>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</si>
  <si>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</si>
  <si>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</si>
  <si>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</si>
  <si>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</si>
  <si>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</si>
  <si>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</si>
  <si>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</si>
  <si>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</si>
  <si>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</si>
  <si>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</si>
  <si>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</si>
  <si>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</si>
  <si>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</si>
  <si>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</si>
  <si>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</si>
  <si>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</si>
  <si>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</si>
  <si>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</si>
  <si>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</si>
  <si>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</si>
  <si>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</si>
  <si>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</si>
  <si>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</si>
  <si>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</si>
  <si>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</si>
  <si>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</si>
  <si>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</si>
  <si>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</si>
  <si>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</si>
  <si>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</si>
  <si>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</si>
  <si>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</si>
  <si>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</si>
  <si>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</si>
  <si>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</si>
  <si>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</si>
  <si>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</si>
  <si>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</si>
  <si>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</si>
  <si>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</si>
  <si>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</si>
  <si>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</si>
  <si>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</si>
  <si>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</si>
  <si>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</si>
  <si>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</si>
  <si>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</si>
  <si>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</si>
  <si>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</si>
  <si>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</si>
  <si>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</si>
  <si>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</si>
  <si>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</si>
  <si>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</si>
  <si>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</si>
  <si>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</si>
  <si>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</si>
  <si>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</si>
  <si>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</si>
  <si>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</si>
  <si>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</si>
  <si>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</si>
  <si>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</si>
  <si>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</si>
  <si>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</si>
  <si>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</si>
  <si>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</si>
  <si>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</si>
  <si>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</si>
  <si>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</si>
  <si>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</si>
  <si>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</si>
  <si>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</si>
  <si>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</si>
  <si>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</si>
  <si>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</si>
  <si>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</si>
  <si>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</si>
  <si>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</si>
  <si>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</si>
  <si>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</si>
  <si>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</si>
  <si>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</si>
  <si>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</si>
  <si>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</si>
  <si>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</si>
  <si>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</si>
  <si>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</si>
  <si>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</si>
  <si>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</si>
  <si>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</si>
  <si>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</si>
  <si>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</si>
  <si>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</si>
  <si>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</si>
  <si>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</si>
  <si>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</si>
  <si>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</si>
  <si>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</si>
  <si>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</si>
  <si>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</si>
  <si>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</si>
  <si>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</si>
  <si>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</si>
  <si>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</si>
  <si>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</si>
  <si>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</si>
  <si>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</si>
  <si>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</si>
  <si>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</si>
  <si>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</si>
  <si>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</si>
  <si>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</si>
  <si>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</si>
  <si>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</si>
  <si>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</si>
  <si>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</si>
  <si>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</si>
  <si>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</si>
  <si>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</si>
  <si>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</si>
  <si>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</si>
  <si>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</si>
  <si>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</si>
  <si>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</si>
  <si>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</si>
  <si>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</si>
  <si>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</si>
  <si>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</si>
  <si>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</si>
  <si>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</si>
  <si>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</si>
  <si>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</si>
  <si>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</si>
  <si>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</si>
  <si>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</si>
  <si>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</si>
  <si>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</si>
  <si>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</si>
  <si>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</si>
  <si>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</si>
  <si>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</si>
  <si>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</si>
  <si>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</si>
  <si>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</si>
  <si>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</si>
  <si>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</si>
  <si>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</si>
  <si>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</si>
  <si>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</si>
  <si>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</si>
  <si>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</si>
  <si>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</si>
  <si>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</si>
  <si>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Falta publicar el segundo y cuarto trimestre del ejercicio 2023</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</si>
  <si>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</si>
  <si>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</si>
  <si>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</si>
  <si>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</si>
  <si>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</si>
  <si>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</si>
  <si>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</si>
  <si>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</si>
  <si>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</si>
  <si>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</si>
  <si>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</si>
  <si>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</si>
  <si>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</si>
  <si>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</si>
  <si>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</si>
  <si>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</si>
  <si>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</si>
  <si>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</si>
  <si>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</si>
  <si>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</si>
  <si>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</si>
  <si>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</si>
  <si>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</si>
  <si>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</si>
  <si>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</si>
  <si>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</si>
  <si>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</si>
  <si>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</si>
  <si>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</si>
  <si>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</si>
  <si>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</si>
  <si>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</si>
  <si>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</si>
  <si>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</si>
  <si>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</si>
  <si>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</si>
  <si>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</si>
  <si>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</si>
  <si>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</si>
  <si>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</si>
  <si>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</si>
  <si>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</si>
  <si>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</si>
  <si>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</si>
  <si>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</si>
  <si>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</si>
  <si>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</si>
  <si>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</si>
  <si>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</si>
  <si>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</si>
  <si>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</si>
  <si>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</si>
  <si>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</si>
  <si>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</si>
  <si>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</si>
  <si>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</si>
  <si>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</si>
  <si>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</si>
  <si>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</si>
  <si>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</si>
  <si>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</si>
  <si>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</si>
  <si>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</si>
  <si>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</si>
  <si>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</si>
  <si>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</si>
  <si>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</si>
  <si>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</si>
  <si>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</si>
  <si>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</si>
  <si>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</si>
  <si>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</si>
  <si>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</si>
  <si>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</si>
  <si>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</si>
  <si>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</si>
  <si>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</si>
  <si>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</si>
  <si>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</si>
  <si>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</si>
  <si>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</si>
  <si>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</si>
  <si>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</si>
  <si>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</si>
  <si>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</si>
  <si>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</si>
  <si>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</si>
  <si>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</si>
  <si>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</si>
  <si>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</si>
  <si>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</si>
  <si>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</si>
  <si>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</si>
  <si>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</si>
  <si>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</si>
  <si>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</si>
  <si>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</si>
  <si>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</si>
  <si>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</si>
  <si>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</si>
  <si>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</si>
  <si>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</si>
  <si>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</si>
  <si>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</si>
  <si>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</si>
  <si>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</si>
  <si>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</si>
  <si>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</si>
  <si>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</si>
  <si>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</si>
  <si>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</si>
  <si>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</si>
  <si>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</si>
  <si>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</si>
  <si>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</si>
  <si>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</si>
  <si>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</si>
  <si>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</si>
  <si>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</si>
  <si>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</si>
  <si>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</si>
  <si>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</si>
  <si>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</si>
  <si>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</si>
  <si>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</si>
  <si>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</si>
  <si>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</si>
  <si>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</si>
  <si>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</si>
  <si>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</si>
  <si>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</si>
  <si>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</si>
  <si>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</si>
  <si>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</si>
  <si>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</si>
  <si>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</si>
  <si>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</si>
  <si>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</si>
  <si>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</si>
  <si>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</si>
  <si>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</si>
  <si>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</si>
  <si>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t xml:space="preserve">Revisar hipervinculo no abre </t>
  </si>
  <si>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</si>
  <si>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</si>
  <si>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</si>
  <si>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</si>
  <si>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</si>
  <si>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</si>
  <si>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</si>
  <si>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</si>
  <si>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</si>
  <si>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</si>
  <si>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</si>
  <si>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</si>
  <si>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</si>
  <si>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</si>
  <si>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</si>
  <si>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</si>
  <si>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</si>
  <si>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</si>
  <si>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</si>
  <si>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</si>
  <si>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t>Falta publicar cuarto trimestre del ejercicio 2023</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</si>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</sst>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zoomScale="75" zoomScaleNormal="75"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45330</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99.787234042553138</v>
      </c>
      <c r="I9" s="12"/>
      <c r="J9" s="13">
        <f>'IGOT (PNT)'!K11</f>
        <v>99.605362867968466</v>
      </c>
      <c r="K9" s="12"/>
      <c r="L9" s="11">
        <f>(H9+J9)/2</f>
        <v>99.696298455260802</v>
      </c>
    </row>
    <row r="10" spans="3:14" ht="6" customHeight="1" thickBot="1" x14ac:dyDescent="0.3">
      <c r="H10" s="14"/>
      <c r="I10" s="12"/>
      <c r="J10" s="14"/>
      <c r="K10" s="12"/>
      <c r="L10" s="14"/>
    </row>
    <row r="11" spans="3:14" ht="24" customHeight="1" thickBot="1" x14ac:dyDescent="0.3">
      <c r="C11" s="249" t="s">
        <v>11</v>
      </c>
      <c r="D11" s="249"/>
      <c r="E11" s="249"/>
      <c r="F11" s="249"/>
      <c r="H11" s="11">
        <f>'IGOT (PI)'!K13</f>
        <v>99.533081285444212</v>
      </c>
      <c r="I11" s="12"/>
      <c r="J11" s="13">
        <f>'IGOT (PNT)'!K13</f>
        <v>99.533081285444212</v>
      </c>
      <c r="K11" s="12"/>
      <c r="L11" s="11">
        <f>(H11+J11)/2</f>
        <v>99.533081285444212</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49" t="s">
        <v>13</v>
      </c>
      <c r="D15" s="249"/>
      <c r="E15" s="249"/>
      <c r="F15" s="249"/>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49" t="s">
        <v>17</v>
      </c>
      <c r="D23" s="249"/>
      <c r="E23" s="249"/>
      <c r="F23" s="249"/>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49" t="s">
        <v>18</v>
      </c>
      <c r="D25" s="249"/>
      <c r="E25" s="249"/>
      <c r="F25" s="249"/>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5" t="s">
        <v>19</v>
      </c>
      <c r="D27" s="255"/>
      <c r="E27" s="255"/>
      <c r="F27" s="255"/>
      <c r="H27" s="15">
        <f>'IGOT (PI)'!K29</f>
        <v>96.921813825477898</v>
      </c>
      <c r="I27" s="12"/>
      <c r="J27" s="16">
        <f>'IGOT (PNT)'!K29</f>
        <v>96.812691120727095</v>
      </c>
      <c r="K27" s="12"/>
      <c r="L27" s="17">
        <f>(H27+J27)/2</f>
        <v>96.867252473102496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6"/>
      <c r="D32" s="256"/>
      <c r="E32" s="256"/>
      <c r="H32"/>
      <c r="I32"/>
      <c r="J32" s="256"/>
      <c r="K32" s="256"/>
      <c r="L32" s="256"/>
    </row>
    <row r="33" spans="3:12" ht="24" customHeight="1" x14ac:dyDescent="0.25">
      <c r="C33" s="251" t="s">
        <v>20</v>
      </c>
      <c r="D33" s="251"/>
      <c r="E33" s="251"/>
      <c r="H33"/>
      <c r="I33"/>
      <c r="J33" s="251" t="s">
        <v>21</v>
      </c>
      <c r="K33" s="251"/>
      <c r="L33" s="251"/>
    </row>
    <row r="34" spans="3:12" ht="24" customHeight="1" x14ac:dyDescent="0.25">
      <c r="C34" s="254" t="s">
        <v>22</v>
      </c>
      <c r="D34" s="254"/>
      <c r="E34" s="254"/>
      <c r="H34" s="18"/>
      <c r="I34" s="18"/>
      <c r="J34" s="254" t="s">
        <v>23</v>
      </c>
      <c r="K34" s="254"/>
      <c r="L34" s="254"/>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5</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4ZEOcvWR+hXB2YShJuKPCw6cg0RXjn4JAldNHuTnZCfXmZwvwZNxTnR18zj/qC7HV7W+L3ydL3LiT5CG83kZAg==" saltValue="9rLWfuGpI2wGYhjN6avZqw==" spinCount="100000" sheet="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2" t="s">
        <v>2459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21"/>
      <c r="AF2" s="77"/>
      <c r="AG2" s="121"/>
      <c r="AH2" s="77"/>
      <c r="AI2" s="77"/>
      <c r="AJ2" s="77"/>
      <c r="AK2" s="77"/>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28"/>
      <c r="B9" s="328"/>
      <c r="C9" s="327" t="s">
        <v>2460</v>
      </c>
      <c r="D9" s="327"/>
      <c r="E9" s="327"/>
      <c r="G9" s="144"/>
      <c r="H9" s="144"/>
      <c r="I9" s="78"/>
      <c r="J9" s="144"/>
      <c r="K9" s="144"/>
      <c r="L9" s="144"/>
      <c r="M9" s="144"/>
    </row>
    <row r="10" spans="1:37" ht="15" customHeight="1" x14ac:dyDescent="0.25">
      <c r="A10" s="327" t="s">
        <v>1929</v>
      </c>
      <c r="B10" s="327"/>
      <c r="C10" s="87" t="s">
        <v>1930</v>
      </c>
      <c r="D10" s="87" t="s">
        <v>1931</v>
      </c>
      <c r="E10" s="87" t="s">
        <v>1932</v>
      </c>
      <c r="G10" s="78"/>
      <c r="H10" s="78"/>
      <c r="I10" s="78"/>
      <c r="J10" s="78"/>
      <c r="K10" s="78"/>
      <c r="L10" s="78"/>
      <c r="M10" s="78"/>
    </row>
    <row r="11" spans="1:37" ht="15" customHeight="1" x14ac:dyDescent="0.25">
      <c r="A11" s="327" t="s">
        <v>1957</v>
      </c>
      <c r="B11" s="327"/>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1" t="s">
        <v>1985</v>
      </c>
      <c r="B13" s="331"/>
      <c r="C13" s="331"/>
      <c r="D13" s="331"/>
      <c r="E13" s="33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2461</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3" t="s">
        <v>2353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1988</v>
      </c>
      <c r="AG19" s="92" t="s">
        <v>1989</v>
      </c>
      <c r="AH19" s="92" t="s">
        <v>1990</v>
      </c>
      <c r="AI19" s="93" t="s">
        <v>1991</v>
      </c>
      <c r="AJ19" s="92"/>
      <c r="AK19" s="93" t="s">
        <v>1992</v>
      </c>
    </row>
    <row r="20" spans="1:37" ht="25" customHeight="1" thickTop="1" thickBot="1" x14ac:dyDescent="0.3">
      <c r="A20" s="275" t="s">
        <v>1060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1062</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2355</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2356</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2357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2358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2359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2360</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2361</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2362</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2363</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2364</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2365</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2366</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1" t="s">
        <v>1993</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SUM(AE20:AE33)</f>
        <v>0</v>
      </c>
      <c r="AF34" s="65"/>
      <c r="AG34" s="98">
        <f>SUM(AG20:AG33)</f>
        <v>14</v>
      </c>
      <c r="AH34" s="99"/>
      <c r="AI34" s="100"/>
      <c r="AJ34" s="100"/>
      <c r="AK34" s="100"/>
    </row>
    <row r="35" spans="1:37" ht="25" customHeight="1" x14ac:dyDescent="0.25">
      <c r="A35" s="308" t="s">
        <v>1994</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0" t="s">
        <v>111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3" t="s">
        <v>99</v>
      </c>
      <c r="AE37" s="103" t="s">
        <v>9</v>
      </c>
      <c r="AF37" s="92" t="s">
        <v>1988</v>
      </c>
      <c r="AG37" s="92" t="s">
        <v>1989</v>
      </c>
      <c r="AH37" s="92" t="s">
        <v>1990</v>
      </c>
      <c r="AI37" s="93" t="s">
        <v>1991</v>
      </c>
      <c r="AJ37" s="92"/>
      <c r="AK37" s="93" t="s">
        <v>1992</v>
      </c>
    </row>
    <row r="38" spans="1:37" ht="25" customHeight="1" thickTop="1" thickBot="1" x14ac:dyDescent="0.3">
      <c r="A38" s="342" t="s">
        <v>1481</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2" t="s">
        <v>1483</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2" t="s">
        <v>1485</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2" t="s">
        <v>1487</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2" t="s">
        <v>2462</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1" t="s">
        <v>1995</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5</v>
      </c>
      <c r="AH43" s="99"/>
      <c r="AI43" s="100"/>
      <c r="AJ43" s="100"/>
      <c r="AK43" s="100"/>
    </row>
    <row r="44" spans="1:37" ht="25" customHeight="1" x14ac:dyDescent="0.25">
      <c r="A44" s="308" t="s">
        <v>1996</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2463</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1988</v>
      </c>
      <c r="AG50" s="92" t="s">
        <v>1989</v>
      </c>
      <c r="AH50" s="92" t="s">
        <v>1990</v>
      </c>
      <c r="AI50" s="93" t="s">
        <v>1991</v>
      </c>
      <c r="AJ50" s="92"/>
      <c r="AK50" s="93" t="s">
        <v>1992</v>
      </c>
    </row>
    <row r="51" spans="1:37" ht="25" customHeight="1" thickTop="1" thickBot="1" x14ac:dyDescent="0.3">
      <c r="A51" s="275" t="s">
        <v>1060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2370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2355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2371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2357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2372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2373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2374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2375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2376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2377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2378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2379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2380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2381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2382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2383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2384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2385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2386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2387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2388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2389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2390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2391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2392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2393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2394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2395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2396</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2397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2398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2399</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2400</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2402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2403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2404</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2405</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2406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2407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2408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2409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2410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2411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2412</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2413</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2414</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2415</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2416</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2417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2418</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2419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2420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2421</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2422</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2423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2424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2425</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2426</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2427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2428</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2429</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2430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2431</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2432</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2433</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2434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2435</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2436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2437</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2438</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2439</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2440</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2441</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2442</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2443</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1" t="s">
        <v>1999</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5">
        <f>SUM(AE51:AE127)</f>
        <v>0</v>
      </c>
      <c r="AF128" s="65"/>
      <c r="AG128" s="98">
        <f>SUM(AG51:AG127)</f>
        <v>77</v>
      </c>
      <c r="AH128" s="99"/>
      <c r="AI128" s="100"/>
      <c r="AJ128" s="100"/>
      <c r="AK128" s="100"/>
    </row>
    <row r="129" spans="1:37" ht="25" customHeight="1" x14ac:dyDescent="0.25">
      <c r="A129" s="308" t="s">
        <v>2000</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0" t="s">
        <v>111</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111" t="s">
        <v>99</v>
      </c>
      <c r="AE131" s="112" t="s">
        <v>9</v>
      </c>
      <c r="AF131" s="92" t="s">
        <v>1988</v>
      </c>
      <c r="AG131" s="92" t="s">
        <v>1989</v>
      </c>
      <c r="AH131" s="92" t="s">
        <v>1990</v>
      </c>
      <c r="AI131" s="93" t="s">
        <v>1991</v>
      </c>
      <c r="AJ131" s="92"/>
      <c r="AK131" s="93" t="s">
        <v>1992</v>
      </c>
    </row>
    <row r="132" spans="1:37" ht="25" customHeight="1" thickTop="1" thickBot="1" x14ac:dyDescent="0.3">
      <c r="A132" s="275" t="s">
        <v>2444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2446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2447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2448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0" t="s">
        <v>2001</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5">
        <f>SUM(AE132:AE136)</f>
        <v>0</v>
      </c>
      <c r="AF137" s="65"/>
      <c r="AG137" s="98">
        <f>SUM(AG132:AG136)</f>
        <v>5</v>
      </c>
      <c r="AH137" s="99"/>
      <c r="AI137" s="100"/>
      <c r="AJ137" s="100"/>
      <c r="AK137" s="100"/>
    </row>
    <row r="138" spans="1:37" ht="25" customHeight="1" x14ac:dyDescent="0.25">
      <c r="A138" s="341" t="s">
        <v>2002</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2449</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1988</v>
      </c>
      <c r="AG144" s="92" t="s">
        <v>1989</v>
      </c>
      <c r="AH144" s="92" t="s">
        <v>1990</v>
      </c>
      <c r="AI144" s="93" t="s">
        <v>1991</v>
      </c>
      <c r="AJ144" s="92"/>
      <c r="AK144" s="93" t="s">
        <v>1992</v>
      </c>
    </row>
    <row r="145" spans="1:37" ht="25" customHeight="1" thickTop="1" thickBot="1" x14ac:dyDescent="0.3">
      <c r="A145" s="284" t="s">
        <v>1061</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4" t="s">
        <v>1063</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4" t="s">
        <v>2464</v>
      </c>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4" t="s">
        <v>2465</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79" t="s">
        <v>2466</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79" t="s">
        <v>2467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4" t="s">
        <v>2468</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4" t="s">
        <v>2469</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1" t="s">
        <v>2004</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5">
        <f>SUM(AE145:AE152)</f>
        <v>0</v>
      </c>
      <c r="AF153" s="65"/>
      <c r="AG153" s="98">
        <f>SUM(AG145:AG152)</f>
        <v>8</v>
      </c>
      <c r="AH153" s="99"/>
      <c r="AI153" s="100"/>
      <c r="AJ153" s="100"/>
      <c r="AK153" s="100"/>
    </row>
    <row r="154" spans="1:37" ht="25" customHeight="1" x14ac:dyDescent="0.25">
      <c r="A154" s="308" t="s">
        <v>2005</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0" t="s">
        <v>111</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111" t="s">
        <v>99</v>
      </c>
      <c r="AE156" s="112" t="s">
        <v>9</v>
      </c>
      <c r="AF156" s="92" t="s">
        <v>1988</v>
      </c>
      <c r="AG156" s="92" t="s">
        <v>1989</v>
      </c>
      <c r="AH156" s="92" t="s">
        <v>1990</v>
      </c>
      <c r="AI156" s="93" t="s">
        <v>1991</v>
      </c>
      <c r="AJ156" s="92"/>
      <c r="AK156" s="93" t="s">
        <v>1992</v>
      </c>
    </row>
    <row r="157" spans="1:37" ht="25" customHeight="1" thickTop="1" thickBot="1" x14ac:dyDescent="0.3">
      <c r="A157" s="284" t="s">
        <v>1048</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4" t="s">
        <v>1050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4" t="s">
        <v>1052</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4" t="s">
        <v>1055</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4" t="s">
        <v>2470</v>
      </c>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1" t="s">
        <v>2006</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5">
        <f>SUM(AE157:AE161)</f>
        <v>0</v>
      </c>
      <c r="AF162" s="65"/>
      <c r="AG162" s="98">
        <f>SUM(AG157:AG161)</f>
        <v>5</v>
      </c>
      <c r="AH162" s="99"/>
      <c r="AI162" s="100"/>
      <c r="AJ162" s="100"/>
      <c r="AK162" s="100"/>
    </row>
    <row r="163" spans="1:37" ht="25" customHeight="1" x14ac:dyDescent="0.25">
      <c r="A163" s="308" t="s">
        <v>2007</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2471</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2472</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2473</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2" t="s">
        <v>2459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21"/>
      <c r="AF2" s="77"/>
      <c r="AG2" s="121"/>
      <c r="AH2" s="77"/>
      <c r="AI2" s="77"/>
      <c r="AJ2" s="77"/>
      <c r="AK2" s="77"/>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28"/>
      <c r="B9" s="328"/>
      <c r="C9" s="327" t="s">
        <v>2460</v>
      </c>
      <c r="D9" s="327"/>
      <c r="E9" s="327"/>
      <c r="G9" s="144"/>
      <c r="H9" s="144"/>
      <c r="I9" s="78"/>
      <c r="J9" s="144"/>
      <c r="K9" s="144"/>
      <c r="L9" s="144"/>
      <c r="M9" s="144"/>
    </row>
    <row r="10" spans="1:37" ht="15" customHeight="1" x14ac:dyDescent="0.25">
      <c r="A10" s="327" t="s">
        <v>1929</v>
      </c>
      <c r="B10" s="327"/>
      <c r="C10" s="87" t="s">
        <v>1930</v>
      </c>
      <c r="D10" s="87" t="s">
        <v>1931</v>
      </c>
      <c r="E10" s="87" t="s">
        <v>1932</v>
      </c>
      <c r="G10" s="78"/>
      <c r="H10" s="78"/>
      <c r="I10" s="78"/>
      <c r="J10" s="78"/>
      <c r="K10" s="78"/>
      <c r="L10" s="78"/>
      <c r="M10" s="78"/>
    </row>
    <row r="11" spans="1:37" ht="15" customHeight="1" x14ac:dyDescent="0.25">
      <c r="A11" s="327" t="s">
        <v>1957</v>
      </c>
      <c r="B11" s="327"/>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1" t="s">
        <v>1985</v>
      </c>
      <c r="B13" s="331"/>
      <c r="C13" s="331"/>
      <c r="D13" s="331"/>
      <c r="E13" s="33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2461</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3" t="s">
        <v>2353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1988</v>
      </c>
      <c r="AG19" s="92" t="s">
        <v>1989</v>
      </c>
      <c r="AH19" s="92" t="s">
        <v>1990</v>
      </c>
      <c r="AI19" s="93" t="s">
        <v>1991</v>
      </c>
      <c r="AJ19" s="92"/>
      <c r="AK19" s="93" t="s">
        <v>1992</v>
      </c>
    </row>
    <row r="20" spans="1:37" ht="25" customHeight="1" thickTop="1" thickBot="1" x14ac:dyDescent="0.3">
      <c r="A20" s="275" t="s">
        <v>1060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1062</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2355</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2356</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2357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2358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2359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2360</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2361</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2362</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2363</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2364</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2365</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2366</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1" t="s">
        <v>1993</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SUM(AE20:AE33)</f>
        <v>0</v>
      </c>
      <c r="AF34" s="65"/>
      <c r="AG34" s="98">
        <f>SUM(AG20:AG33)</f>
        <v>14</v>
      </c>
      <c r="AH34" s="99"/>
      <c r="AI34" s="100"/>
      <c r="AJ34" s="100"/>
      <c r="AK34" s="100"/>
    </row>
    <row r="35" spans="1:37" ht="25" customHeight="1" x14ac:dyDescent="0.25">
      <c r="A35" s="308" t="s">
        <v>1994</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0" t="s">
        <v>111</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3" t="s">
        <v>99</v>
      </c>
      <c r="AE37" s="103" t="s">
        <v>9</v>
      </c>
      <c r="AF37" s="92" t="s">
        <v>1988</v>
      </c>
      <c r="AG37" s="92" t="s">
        <v>1989</v>
      </c>
      <c r="AH37" s="92" t="s">
        <v>1990</v>
      </c>
      <c r="AI37" s="93" t="s">
        <v>1991</v>
      </c>
      <c r="AJ37" s="92"/>
      <c r="AK37" s="93" t="s">
        <v>1992</v>
      </c>
    </row>
    <row r="38" spans="1:37" ht="25" customHeight="1" thickTop="1" thickBot="1" x14ac:dyDescent="0.3">
      <c r="A38" s="342" t="s">
        <v>1481</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2" t="s">
        <v>1483</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2" t="s">
        <v>1485</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2" t="s">
        <v>1487</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2" t="s">
        <v>2462</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1" t="s">
        <v>1995</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5</v>
      </c>
      <c r="AH43" s="99"/>
      <c r="AI43" s="100"/>
      <c r="AJ43" s="100"/>
      <c r="AK43" s="100"/>
    </row>
    <row r="44" spans="1:37" ht="25" customHeight="1" x14ac:dyDescent="0.25">
      <c r="A44" s="308" t="s">
        <v>1996</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2463</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1988</v>
      </c>
      <c r="AG50" s="92" t="s">
        <v>1989</v>
      </c>
      <c r="AH50" s="92" t="s">
        <v>1990</v>
      </c>
      <c r="AI50" s="93" t="s">
        <v>1991</v>
      </c>
      <c r="AJ50" s="92"/>
      <c r="AK50" s="93" t="s">
        <v>1992</v>
      </c>
    </row>
    <row r="51" spans="1:37" ht="25" customHeight="1" thickTop="1" thickBot="1" x14ac:dyDescent="0.3">
      <c r="A51" s="275" t="s">
        <v>1060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2370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2355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2371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2357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2372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2373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2374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2375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2376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2377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2378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2379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2380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2381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2382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2383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2384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2385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2386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2387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2388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2389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2390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2391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2392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2393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2394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2395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2396</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2397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2398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2399</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2400</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2402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2403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2404</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2405</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2406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2407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2408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2409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2410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2411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2412</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2413</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2414</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2415</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2416</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2417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2418</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2419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2420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2421</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2422</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2423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2424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2425</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2426</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2427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2428</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2429</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2430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2431</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2432</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2433</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2434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2435</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2436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2437</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2438</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2439</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2440</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2441</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2442</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2443</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1" t="s">
        <v>1999</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5">
        <f>SUM(AE51:AE127)</f>
        <v>0</v>
      </c>
      <c r="AF128" s="65"/>
      <c r="AG128" s="98">
        <f>SUM(AG51:AG127)</f>
        <v>77</v>
      </c>
      <c r="AH128" s="99"/>
      <c r="AI128" s="100"/>
      <c r="AJ128" s="100"/>
      <c r="AK128" s="100"/>
    </row>
    <row r="129" spans="1:37" ht="25" customHeight="1" x14ac:dyDescent="0.25">
      <c r="A129" s="308" t="s">
        <v>2000</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0" t="s">
        <v>111</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111" t="s">
        <v>99</v>
      </c>
      <c r="AE131" s="112" t="s">
        <v>9</v>
      </c>
      <c r="AF131" s="92" t="s">
        <v>1988</v>
      </c>
      <c r="AG131" s="92" t="s">
        <v>1989</v>
      </c>
      <c r="AH131" s="92" t="s">
        <v>1990</v>
      </c>
      <c r="AI131" s="93" t="s">
        <v>1991</v>
      </c>
      <c r="AJ131" s="92"/>
      <c r="AK131" s="93" t="s">
        <v>1992</v>
      </c>
    </row>
    <row r="132" spans="1:37" ht="25" customHeight="1" thickTop="1" thickBot="1" x14ac:dyDescent="0.3">
      <c r="A132" s="275" t="s">
        <v>2444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2446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2447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2448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0" t="s">
        <v>2001</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5">
        <f>SUM(AE132:AE136)</f>
        <v>0</v>
      </c>
      <c r="AF137" s="65"/>
      <c r="AG137" s="98">
        <f>SUM(AG132:AG136)</f>
        <v>5</v>
      </c>
      <c r="AH137" s="99"/>
      <c r="AI137" s="100"/>
      <c r="AJ137" s="100"/>
      <c r="AK137" s="100"/>
    </row>
    <row r="138" spans="1:37" ht="25" customHeight="1" x14ac:dyDescent="0.25">
      <c r="A138" s="341" t="s">
        <v>2002</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2449</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1988</v>
      </c>
      <c r="AG144" s="92" t="s">
        <v>1989</v>
      </c>
      <c r="AH144" s="92" t="s">
        <v>1990</v>
      </c>
      <c r="AI144" s="93" t="s">
        <v>1991</v>
      </c>
      <c r="AJ144" s="92"/>
      <c r="AK144" s="93" t="s">
        <v>1992</v>
      </c>
    </row>
    <row r="145" spans="1:37" ht="25" customHeight="1" thickTop="1" thickBot="1" x14ac:dyDescent="0.3">
      <c r="A145" s="284" t="s">
        <v>1061</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4" t="s">
        <v>1063</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4" t="s">
        <v>2464</v>
      </c>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4" t="s">
        <v>2465</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79" t="s">
        <v>2466</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79" t="s">
        <v>2467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4" t="s">
        <v>2468</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4" t="s">
        <v>2469</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1" t="s">
        <v>2004</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5">
        <f>SUM(AE145:AE152)</f>
        <v>0</v>
      </c>
      <c r="AF153" s="65"/>
      <c r="AG153" s="98">
        <f>SUM(AG145:AG152)</f>
        <v>8</v>
      </c>
      <c r="AH153" s="99"/>
      <c r="AI153" s="100"/>
      <c r="AJ153" s="100"/>
      <c r="AK153" s="100"/>
    </row>
    <row r="154" spans="1:37" ht="15" customHeight="1" x14ac:dyDescent="0.25">
      <c r="A154" s="308" t="s">
        <v>2005</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0" t="s">
        <v>111</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111" t="s">
        <v>99</v>
      </c>
      <c r="AE156" s="112" t="s">
        <v>9</v>
      </c>
      <c r="AF156" s="92" t="s">
        <v>1988</v>
      </c>
      <c r="AG156" s="92" t="s">
        <v>1989</v>
      </c>
      <c r="AH156" s="92" t="s">
        <v>1990</v>
      </c>
      <c r="AI156" s="93" t="s">
        <v>1991</v>
      </c>
      <c r="AJ156" s="92"/>
      <c r="AK156" s="93" t="s">
        <v>1992</v>
      </c>
    </row>
    <row r="157" spans="1:37" ht="15" customHeight="1" thickTop="1" thickBot="1" x14ac:dyDescent="0.3">
      <c r="A157" s="284" t="s">
        <v>1048</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4" t="s">
        <v>1050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4" t="s">
        <v>1052</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4" t="s">
        <v>1055</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4" t="s">
        <v>2470</v>
      </c>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1" t="s">
        <v>2006</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5">
        <f>SUM(AE157:AE161)</f>
        <v>0</v>
      </c>
      <c r="AF162" s="65"/>
      <c r="AG162" s="98">
        <f>SUM(AG157:AG161)</f>
        <v>5</v>
      </c>
      <c r="AH162" s="99"/>
      <c r="AI162" s="100"/>
      <c r="AJ162" s="100"/>
      <c r="AK162" s="100"/>
    </row>
    <row r="163" spans="1:37" ht="15" customHeight="1" x14ac:dyDescent="0.25">
      <c r="A163" s="308" t="s">
        <v>2007</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2471</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2472</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2473</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2474</v>
      </c>
      <c r="B2" s="334"/>
      <c r="C2" s="334"/>
      <c r="D2" s="334"/>
      <c r="E2" s="334"/>
      <c r="F2" s="334"/>
      <c r="G2" s="334"/>
    </row>
    <row r="3" spans="1:7" ht="18" customHeight="1" x14ac:dyDescent="0.25">
      <c r="A3" s="334" t="s">
        <v>7</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Red de Transporte Público de Pasajeros de la Ciudad de México</v>
      </c>
      <c r="B5" s="335"/>
      <c r="C5" s="335"/>
      <c r="D5" s="335"/>
      <c r="E5" s="335"/>
      <c r="F5" s="335"/>
      <c r="G5" s="335"/>
    </row>
    <row r="6" spans="1:7" ht="18" customHeight="1" x14ac:dyDescent="0.25">
      <c r="A6" s="122"/>
    </row>
    <row r="7" spans="1:7" ht="18" customHeight="1" thickBot="1" x14ac:dyDescent="0.3">
      <c r="A7" s="122"/>
      <c r="B7" s="66"/>
      <c r="C7" s="124" t="s">
        <v>2289</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6" t="s">
        <v>1929</v>
      </c>
      <c r="B10" s="337" t="s">
        <v>76</v>
      </c>
      <c r="C10" s="337"/>
      <c r="D10" s="125"/>
      <c r="E10" s="338" t="s">
        <v>2475</v>
      </c>
      <c r="F10" s="338"/>
      <c r="G10" s="125"/>
    </row>
    <row r="11" spans="1:7" ht="54" customHeight="1" thickBot="1" x14ac:dyDescent="0.3">
      <c r="A11" s="336"/>
      <c r="B11" s="129" t="s">
        <v>2290</v>
      </c>
      <c r="C11" s="130" t="s">
        <v>2291</v>
      </c>
      <c r="D11" s="131"/>
      <c r="E11" s="132" t="s">
        <v>2290</v>
      </c>
      <c r="F11" s="133" t="s">
        <v>2291</v>
      </c>
      <c r="G11" s="131"/>
    </row>
    <row r="12" spans="1:7" ht="18" customHeight="1" thickBot="1" x14ac:dyDescent="0.3">
      <c r="A12" s="134" t="s">
        <v>2292</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2293</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2294</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2476</v>
      </c>
      <c r="B16" s="138">
        <f>SUM(B12:B14)</f>
        <v>0</v>
      </c>
      <c r="C16" s="128"/>
      <c r="D16" s="128"/>
      <c r="E16" s="138">
        <f>SUM(E12:E14)</f>
        <v>0</v>
      </c>
      <c r="G16" s="128"/>
    </row>
    <row r="17" spans="1:2" ht="6" customHeight="1" thickBot="1" x14ac:dyDescent="0.3"/>
    <row r="18" spans="1:2" ht="18" customHeight="1" thickBot="1" x14ac:dyDescent="0.3">
      <c r="A18" s="140" t="s">
        <v>2477</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2474</v>
      </c>
      <c r="B2" s="334"/>
      <c r="C2" s="334"/>
      <c r="D2" s="334"/>
      <c r="E2" s="334"/>
      <c r="F2" s="334"/>
      <c r="G2" s="334"/>
    </row>
    <row r="3" spans="1:7" ht="18" customHeight="1" x14ac:dyDescent="0.25">
      <c r="A3" s="334" t="s">
        <v>8</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Red de Transporte Público de Pasajeros de la Ciudad de México</v>
      </c>
      <c r="B5" s="335"/>
      <c r="C5" s="335"/>
      <c r="D5" s="335"/>
      <c r="E5" s="335"/>
      <c r="F5" s="335"/>
      <c r="G5" s="335"/>
    </row>
    <row r="6" spans="1:7" ht="18" customHeight="1" x14ac:dyDescent="0.25">
      <c r="A6" s="122"/>
    </row>
    <row r="7" spans="1:7" ht="18" customHeight="1" thickBot="1" x14ac:dyDescent="0.3">
      <c r="A7" s="122"/>
      <c r="B7" s="66"/>
      <c r="C7" s="124" t="s">
        <v>2289</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6" t="s">
        <v>1929</v>
      </c>
      <c r="B10" s="337" t="s">
        <v>76</v>
      </c>
      <c r="C10" s="337"/>
      <c r="D10" s="125"/>
      <c r="E10" s="338" t="s">
        <v>2475</v>
      </c>
      <c r="F10" s="338"/>
      <c r="G10" s="125"/>
    </row>
    <row r="11" spans="1:7" ht="54" customHeight="1" thickBot="1" x14ac:dyDescent="0.3">
      <c r="A11" s="336"/>
      <c r="B11" s="129" t="s">
        <v>2290</v>
      </c>
      <c r="C11" s="130" t="s">
        <v>2291</v>
      </c>
      <c r="D11" s="131"/>
      <c r="E11" s="132" t="s">
        <v>2290</v>
      </c>
      <c r="F11" s="133" t="s">
        <v>2291</v>
      </c>
      <c r="G11" s="131"/>
    </row>
    <row r="12" spans="1:7" ht="18" customHeight="1" thickBot="1" x14ac:dyDescent="0.3">
      <c r="A12" s="134" t="s">
        <v>2292</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2293</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2294</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2476</v>
      </c>
      <c r="B16" s="138">
        <f>SUM(B12:B14)</f>
        <v>0</v>
      </c>
      <c r="C16" s="128"/>
      <c r="D16" s="128"/>
      <c r="E16" s="138">
        <f>SUM(E12:E14)</f>
        <v>0</v>
      </c>
      <c r="G16" s="128"/>
    </row>
    <row r="17" spans="1:2" ht="6" customHeight="1" thickBot="1" x14ac:dyDescent="0.3"/>
    <row r="18" spans="1:2" ht="18" customHeight="1" thickBot="1" x14ac:dyDescent="0.3">
      <c r="A18" s="140" t="s">
        <v>2477</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Normal="100" zoomScaleSheetLayoutView="85" workbookViewId="0">
      <selection activeCell="Q402" sqref="Q402:AE402"/>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2478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5" t="s">
        <v>2479</v>
      </c>
      <c r="B17" s="305"/>
      <c r="C17" s="305"/>
      <c r="D17" s="305"/>
      <c r="E17" s="305"/>
      <c r="F17" s="305"/>
      <c r="G17" s="305"/>
      <c r="H17" s="306">
        <f>'Artículo 123 (cálculo PI)'!AE867</f>
        <v>99.633742911153092</v>
      </c>
      <c r="I17" s="306"/>
      <c r="J17" s="42"/>
      <c r="K17" s="42"/>
      <c r="L17" s="43"/>
      <c r="M17" s="305" t="s">
        <v>2480</v>
      </c>
      <c r="N17" s="305"/>
      <c r="O17" s="305"/>
      <c r="P17" s="305"/>
      <c r="Q17" s="305"/>
      <c r="R17" s="306">
        <f>'Artículo 123 (cálculo PI)'!AE869</f>
        <v>99.13043478260866</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4" t="s">
        <v>80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5" t="s">
        <v>2479</v>
      </c>
      <c r="B23" s="305"/>
      <c r="C23" s="305"/>
      <c r="D23" s="305"/>
      <c r="E23" s="305"/>
      <c r="F23" s="305"/>
      <c r="G23" s="305"/>
      <c r="H23" s="306">
        <f>'Artículo 123 (cálculo PNT)'!AE867</f>
        <v>99.633742911153092</v>
      </c>
      <c r="I23" s="306"/>
      <c r="J23" s="42"/>
      <c r="K23" s="42"/>
      <c r="L23" s="43"/>
      <c r="M23" s="305" t="s">
        <v>2480</v>
      </c>
      <c r="N23" s="305"/>
      <c r="O23" s="305"/>
      <c r="P23" s="305"/>
      <c r="Q23" s="305"/>
      <c r="R23" s="306">
        <f>'Artículo 123 (cálculo PNT)'!AE869</f>
        <v>99.13043478260866</v>
      </c>
      <c r="S23" s="306"/>
      <c r="T23" s="44"/>
      <c r="U23" s="44"/>
      <c r="V23" s="44"/>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39" t="s">
        <v>2481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2482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2483</v>
      </c>
      <c r="B33" s="273"/>
      <c r="C33" s="273"/>
      <c r="D33" s="273"/>
      <c r="E33" s="273"/>
      <c r="F33" s="273"/>
      <c r="G33" s="273"/>
      <c r="H33" s="273"/>
      <c r="I33" s="273"/>
      <c r="J33" s="273"/>
      <c r="K33" s="273"/>
      <c r="L33" s="273"/>
      <c r="M33" s="273"/>
      <c r="N33" s="273"/>
      <c r="O33" s="273"/>
      <c r="P33" s="273"/>
      <c r="Q33" s="160"/>
      <c r="V33" s="344"/>
      <c r="W33" s="344"/>
      <c r="X33" s="344"/>
      <c r="Y33" s="344"/>
      <c r="Z33" s="344"/>
      <c r="AA33" s="344"/>
      <c r="AB33" s="344"/>
      <c r="AC33" s="344"/>
      <c r="AD33" s="344"/>
      <c r="AE33" s="344"/>
      <c r="AF33" s="160"/>
      <c r="AK33" s="344"/>
      <c r="AL33" s="344"/>
      <c r="AM33" s="344"/>
      <c r="AN33" s="344"/>
      <c r="AO33" s="344"/>
      <c r="AP33" s="344"/>
      <c r="AQ33" s="344"/>
      <c r="AR33" s="344"/>
      <c r="AS33" s="344"/>
      <c r="AT33" s="34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5" t="s">
        <v>1060</v>
      </c>
      <c r="B35" s="276"/>
      <c r="C35" s="276"/>
      <c r="D35" s="276"/>
      <c r="E35" s="276"/>
      <c r="F35" s="276"/>
      <c r="G35" s="276"/>
      <c r="H35" s="276"/>
      <c r="I35" s="276"/>
      <c r="J35" s="276"/>
      <c r="K35" s="276"/>
      <c r="L35" s="276"/>
      <c r="M35" s="276"/>
      <c r="N35" s="276"/>
      <c r="O35" s="276"/>
      <c r="P35" s="277"/>
      <c r="Q35" s="71">
        <v>3</v>
      </c>
      <c r="R35" s="264" t="s">
        <v>883</v>
      </c>
      <c r="S35" s="264"/>
      <c r="T35" s="264"/>
      <c r="U35" s="264"/>
      <c r="V35" s="264"/>
      <c r="W35" s="264"/>
      <c r="X35" s="264"/>
      <c r="Y35" s="264"/>
      <c r="Z35" s="264"/>
      <c r="AA35" s="264"/>
      <c r="AB35" s="264"/>
      <c r="AC35" s="264"/>
      <c r="AD35" s="264"/>
      <c r="AE35" s="264"/>
      <c r="AF35" s="71">
        <v>3</v>
      </c>
      <c r="AG35" s="264" t="s">
        <v>883</v>
      </c>
      <c r="AH35" s="264"/>
      <c r="AI35" s="264"/>
      <c r="AJ35" s="264"/>
      <c r="AK35" s="264"/>
      <c r="AL35" s="264"/>
      <c r="AM35" s="264"/>
      <c r="AN35" s="264"/>
      <c r="AO35" s="264"/>
      <c r="AP35" s="264"/>
      <c r="AQ35" s="264"/>
      <c r="AR35" s="264"/>
      <c r="AS35" s="264"/>
      <c r="AT35" s="264"/>
    </row>
    <row r="36" spans="1:46" s="63" customFormat="1" ht="45" customHeight="1" x14ac:dyDescent="0.25">
      <c r="A36" s="275" t="s">
        <v>1062</v>
      </c>
      <c r="B36" s="276"/>
      <c r="C36" s="276"/>
      <c r="D36" s="276"/>
      <c r="E36" s="276"/>
      <c r="F36" s="276"/>
      <c r="G36" s="276"/>
      <c r="H36" s="276"/>
      <c r="I36" s="276"/>
      <c r="J36" s="276"/>
      <c r="K36" s="276"/>
      <c r="L36" s="276"/>
      <c r="M36" s="276"/>
      <c r="N36" s="276"/>
      <c r="O36" s="276"/>
      <c r="P36" s="277"/>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x14ac:dyDescent="0.25">
      <c r="A37" s="275" t="s">
        <v>2484</v>
      </c>
      <c r="B37" s="276"/>
      <c r="C37" s="276"/>
      <c r="D37" s="276"/>
      <c r="E37" s="276"/>
      <c r="F37" s="276"/>
      <c r="G37" s="276"/>
      <c r="H37" s="276"/>
      <c r="I37" s="276"/>
      <c r="J37" s="276"/>
      <c r="K37" s="276"/>
      <c r="L37" s="276"/>
      <c r="M37" s="276"/>
      <c r="N37" s="276"/>
      <c r="O37" s="276"/>
      <c r="P37" s="277"/>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x14ac:dyDescent="0.25">
      <c r="A38" s="275" t="s">
        <v>2485</v>
      </c>
      <c r="B38" s="276"/>
      <c r="C38" s="276"/>
      <c r="D38" s="276"/>
      <c r="E38" s="276"/>
      <c r="F38" s="276"/>
      <c r="G38" s="276"/>
      <c r="H38" s="276"/>
      <c r="I38" s="276"/>
      <c r="J38" s="276"/>
      <c r="K38" s="276"/>
      <c r="L38" s="276"/>
      <c r="M38" s="276"/>
      <c r="N38" s="276"/>
      <c r="O38" s="276"/>
      <c r="P38" s="277"/>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x14ac:dyDescent="0.25">
      <c r="A39" s="275" t="s">
        <v>2486</v>
      </c>
      <c r="B39" s="276"/>
      <c r="C39" s="276"/>
      <c r="D39" s="276"/>
      <c r="E39" s="276"/>
      <c r="F39" s="276"/>
      <c r="G39" s="276"/>
      <c r="H39" s="276"/>
      <c r="I39" s="276"/>
      <c r="J39" s="276"/>
      <c r="K39" s="276"/>
      <c r="L39" s="276"/>
      <c r="M39" s="276"/>
      <c r="N39" s="276"/>
      <c r="O39" s="276"/>
      <c r="P39" s="277"/>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x14ac:dyDescent="0.25">
      <c r="A40" s="275" t="s">
        <v>2487</v>
      </c>
      <c r="B40" s="276"/>
      <c r="C40" s="276"/>
      <c r="D40" s="276"/>
      <c r="E40" s="276"/>
      <c r="F40" s="276"/>
      <c r="G40" s="276"/>
      <c r="H40" s="276"/>
      <c r="I40" s="276"/>
      <c r="J40" s="276"/>
      <c r="K40" s="276"/>
      <c r="L40" s="276"/>
      <c r="M40" s="276"/>
      <c r="N40" s="276"/>
      <c r="O40" s="276"/>
      <c r="P40" s="277"/>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x14ac:dyDescent="0.25">
      <c r="A41" s="275" t="s">
        <v>2488</v>
      </c>
      <c r="B41" s="276"/>
      <c r="C41" s="276"/>
      <c r="D41" s="276"/>
      <c r="E41" s="276"/>
      <c r="F41" s="276"/>
      <c r="G41" s="276"/>
      <c r="H41" s="276"/>
      <c r="I41" s="276"/>
      <c r="J41" s="276"/>
      <c r="K41" s="276"/>
      <c r="L41" s="276"/>
      <c r="M41" s="276"/>
      <c r="N41" s="276"/>
      <c r="O41" s="276"/>
      <c r="P41" s="277"/>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x14ac:dyDescent="0.25">
      <c r="A42" s="275" t="s">
        <v>2489</v>
      </c>
      <c r="B42" s="276"/>
      <c r="C42" s="276"/>
      <c r="D42" s="276"/>
      <c r="E42" s="276"/>
      <c r="F42" s="276"/>
      <c r="G42" s="276"/>
      <c r="H42" s="276"/>
      <c r="I42" s="276"/>
      <c r="J42" s="276"/>
      <c r="K42" s="276"/>
      <c r="L42" s="276"/>
      <c r="M42" s="276"/>
      <c r="N42" s="276"/>
      <c r="O42" s="276"/>
      <c r="P42" s="277"/>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x14ac:dyDescent="0.25">
      <c r="A43" s="275" t="s">
        <v>2490</v>
      </c>
      <c r="B43" s="276"/>
      <c r="C43" s="276"/>
      <c r="D43" s="276"/>
      <c r="E43" s="276"/>
      <c r="F43" s="276"/>
      <c r="G43" s="276"/>
      <c r="H43" s="276"/>
      <c r="I43" s="276"/>
      <c r="J43" s="276"/>
      <c r="K43" s="276"/>
      <c r="L43" s="276"/>
      <c r="M43" s="276"/>
      <c r="N43" s="276"/>
      <c r="O43" s="276"/>
      <c r="P43" s="277"/>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111</v>
      </c>
      <c r="B45" s="266"/>
      <c r="C45" s="266"/>
      <c r="D45" s="266"/>
      <c r="E45" s="266"/>
      <c r="F45" s="266"/>
      <c r="G45" s="266"/>
      <c r="H45" s="266"/>
      <c r="I45" s="266"/>
      <c r="J45" s="266"/>
      <c r="K45" s="266"/>
      <c r="L45" s="266"/>
      <c r="M45" s="266"/>
      <c r="N45" s="266"/>
      <c r="O45" s="266"/>
      <c r="P45" s="266"/>
      <c r="Q45" s="73" t="s">
        <v>99</v>
      </c>
      <c r="R45" s="267" t="s">
        <v>100</v>
      </c>
      <c r="S45" s="267"/>
      <c r="T45" s="267"/>
      <c r="U45" s="267"/>
      <c r="V45" s="267"/>
      <c r="W45" s="267"/>
      <c r="X45" s="267"/>
      <c r="Y45" s="267"/>
      <c r="Z45" s="267"/>
      <c r="AA45" s="267"/>
      <c r="AB45" s="267"/>
      <c r="AC45" s="267"/>
      <c r="AD45" s="267"/>
      <c r="AE45" s="267"/>
      <c r="AF45" s="74" t="s">
        <v>99</v>
      </c>
      <c r="AG45" s="268" t="s">
        <v>8</v>
      </c>
      <c r="AH45" s="268"/>
      <c r="AI45" s="268"/>
      <c r="AJ45" s="268"/>
      <c r="AK45" s="268"/>
      <c r="AL45" s="268"/>
      <c r="AM45" s="268"/>
      <c r="AN45" s="268"/>
      <c r="AO45" s="268"/>
      <c r="AP45" s="268"/>
      <c r="AQ45" s="268"/>
      <c r="AR45" s="268"/>
      <c r="AS45" s="268"/>
      <c r="AT45" s="268"/>
    </row>
    <row r="46" spans="1:46" s="63" customFormat="1" ht="45" customHeight="1" x14ac:dyDescent="0.25">
      <c r="A46" s="275" t="s">
        <v>1047</v>
      </c>
      <c r="B46" s="276"/>
      <c r="C46" s="276"/>
      <c r="D46" s="276"/>
      <c r="E46" s="276"/>
      <c r="F46" s="276"/>
      <c r="G46" s="276"/>
      <c r="H46" s="276"/>
      <c r="I46" s="276"/>
      <c r="J46" s="276"/>
      <c r="K46" s="276"/>
      <c r="L46" s="276"/>
      <c r="M46" s="276"/>
      <c r="N46" s="276"/>
      <c r="O46" s="276"/>
      <c r="P46" s="277"/>
      <c r="Q46" s="71">
        <v>3</v>
      </c>
      <c r="R46" s="264" t="s">
        <v>883</v>
      </c>
      <c r="S46" s="264"/>
      <c r="T46" s="264"/>
      <c r="U46" s="264"/>
      <c r="V46" s="264"/>
      <c r="W46" s="264"/>
      <c r="X46" s="264"/>
      <c r="Y46" s="264"/>
      <c r="Z46" s="264"/>
      <c r="AA46" s="264"/>
      <c r="AB46" s="264"/>
      <c r="AC46" s="264"/>
      <c r="AD46" s="264"/>
      <c r="AE46" s="264"/>
      <c r="AF46" s="71">
        <v>3</v>
      </c>
      <c r="AG46" s="264" t="s">
        <v>883</v>
      </c>
      <c r="AH46" s="264"/>
      <c r="AI46" s="264"/>
      <c r="AJ46" s="264"/>
      <c r="AK46" s="264"/>
      <c r="AL46" s="264"/>
      <c r="AM46" s="264"/>
      <c r="AN46" s="264"/>
      <c r="AO46" s="264"/>
      <c r="AP46" s="264"/>
      <c r="AQ46" s="264"/>
      <c r="AR46" s="264"/>
      <c r="AS46" s="264"/>
      <c r="AT46" s="264"/>
    </row>
    <row r="47" spans="1:46" s="63" customFormat="1" ht="45" customHeight="1" x14ac:dyDescent="0.25">
      <c r="A47" s="275" t="s">
        <v>1049</v>
      </c>
      <c r="B47" s="276"/>
      <c r="C47" s="276"/>
      <c r="D47" s="276"/>
      <c r="E47" s="276"/>
      <c r="F47" s="276"/>
      <c r="G47" s="276"/>
      <c r="H47" s="276"/>
      <c r="I47" s="276"/>
      <c r="J47" s="276"/>
      <c r="K47" s="276"/>
      <c r="L47" s="276"/>
      <c r="M47" s="276"/>
      <c r="N47" s="276"/>
      <c r="O47" s="276"/>
      <c r="P47" s="277"/>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x14ac:dyDescent="0.25">
      <c r="A48" s="275" t="s">
        <v>1051</v>
      </c>
      <c r="B48" s="276"/>
      <c r="C48" s="276"/>
      <c r="D48" s="276"/>
      <c r="E48" s="276"/>
      <c r="F48" s="276"/>
      <c r="G48" s="276"/>
      <c r="H48" s="276"/>
      <c r="I48" s="276"/>
      <c r="J48" s="276"/>
      <c r="K48" s="276"/>
      <c r="L48" s="276"/>
      <c r="M48" s="276"/>
      <c r="N48" s="276"/>
      <c r="O48" s="276"/>
      <c r="P48" s="277"/>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x14ac:dyDescent="0.25">
      <c r="A49" s="275" t="s">
        <v>1054</v>
      </c>
      <c r="B49" s="276"/>
      <c r="C49" s="276"/>
      <c r="D49" s="276"/>
      <c r="E49" s="276"/>
      <c r="F49" s="276"/>
      <c r="G49" s="276"/>
      <c r="H49" s="276"/>
      <c r="I49" s="276"/>
      <c r="J49" s="276"/>
      <c r="K49" s="276"/>
      <c r="L49" s="276"/>
      <c r="M49" s="276"/>
      <c r="N49" s="276"/>
      <c r="O49" s="276"/>
      <c r="P49" s="277"/>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x14ac:dyDescent="0.25">
      <c r="A50" s="275" t="s">
        <v>2491</v>
      </c>
      <c r="B50" s="276"/>
      <c r="C50" s="276"/>
      <c r="D50" s="276"/>
      <c r="E50" s="276"/>
      <c r="F50" s="276"/>
      <c r="G50" s="276"/>
      <c r="H50" s="276"/>
      <c r="I50" s="276"/>
      <c r="J50" s="276"/>
      <c r="K50" s="276"/>
      <c r="L50" s="276"/>
      <c r="M50" s="276"/>
      <c r="N50" s="276"/>
      <c r="O50" s="276"/>
      <c r="P50" s="277"/>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2492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96</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2493</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3">
      <c r="A58" s="269" t="s">
        <v>76</v>
      </c>
      <c r="B58" s="269"/>
      <c r="C58" s="269"/>
      <c r="D58" s="269"/>
      <c r="E58" s="269"/>
      <c r="F58" s="269"/>
      <c r="G58" s="269"/>
      <c r="H58" s="269"/>
      <c r="I58" s="269"/>
      <c r="J58" s="269"/>
      <c r="K58" s="269"/>
      <c r="L58" s="269"/>
      <c r="M58" s="269"/>
      <c r="N58" s="269"/>
      <c r="O58" s="269"/>
      <c r="P58" s="269"/>
      <c r="Q58" s="69" t="s">
        <v>99</v>
      </c>
      <c r="R58" s="270" t="s">
        <v>100</v>
      </c>
      <c r="S58" s="270"/>
      <c r="T58" s="270"/>
      <c r="U58" s="270"/>
      <c r="V58" s="270"/>
      <c r="W58" s="270"/>
      <c r="X58" s="270"/>
      <c r="Y58" s="270"/>
      <c r="Z58" s="270"/>
      <c r="AA58" s="270"/>
      <c r="AB58" s="270"/>
      <c r="AC58" s="270"/>
      <c r="AD58" s="270"/>
      <c r="AE58" s="270"/>
      <c r="AF58" s="70" t="s">
        <v>99</v>
      </c>
      <c r="AG58" s="271" t="s">
        <v>8</v>
      </c>
      <c r="AH58" s="271"/>
      <c r="AI58" s="271"/>
      <c r="AJ58" s="271"/>
      <c r="AK58" s="271"/>
      <c r="AL58" s="271"/>
      <c r="AM58" s="271"/>
      <c r="AN58" s="271"/>
      <c r="AO58" s="271"/>
      <c r="AP58" s="271"/>
      <c r="AQ58" s="271"/>
      <c r="AR58" s="271"/>
      <c r="AS58" s="271"/>
      <c r="AT58" s="271"/>
    </row>
    <row r="59" spans="1:46" s="24" customFormat="1" ht="45" customHeight="1" x14ac:dyDescent="0.25">
      <c r="A59" s="275" t="s">
        <v>1060</v>
      </c>
      <c r="B59" s="276"/>
      <c r="C59" s="276"/>
      <c r="D59" s="276"/>
      <c r="E59" s="276"/>
      <c r="F59" s="276"/>
      <c r="G59" s="276"/>
      <c r="H59" s="276"/>
      <c r="I59" s="276"/>
      <c r="J59" s="276"/>
      <c r="K59" s="276"/>
      <c r="L59" s="276"/>
      <c r="M59" s="276"/>
      <c r="N59" s="276"/>
      <c r="O59" s="276"/>
      <c r="P59" s="277"/>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75" t="s">
        <v>1062</v>
      </c>
      <c r="B60" s="276"/>
      <c r="C60" s="276"/>
      <c r="D60" s="276"/>
      <c r="E60" s="276"/>
      <c r="F60" s="276"/>
      <c r="G60" s="276"/>
      <c r="H60" s="276"/>
      <c r="I60" s="276"/>
      <c r="J60" s="276"/>
      <c r="K60" s="276"/>
      <c r="L60" s="276"/>
      <c r="M60" s="276"/>
      <c r="N60" s="276"/>
      <c r="O60" s="276"/>
      <c r="P60" s="277"/>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x14ac:dyDescent="0.25">
      <c r="A61" s="275" t="s">
        <v>2494</v>
      </c>
      <c r="B61" s="276"/>
      <c r="C61" s="276"/>
      <c r="D61" s="276"/>
      <c r="E61" s="276"/>
      <c r="F61" s="276"/>
      <c r="G61" s="276"/>
      <c r="H61" s="276"/>
      <c r="I61" s="276"/>
      <c r="J61" s="276"/>
      <c r="K61" s="276"/>
      <c r="L61" s="276"/>
      <c r="M61" s="276"/>
      <c r="N61" s="276"/>
      <c r="O61" s="276"/>
      <c r="P61" s="277"/>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x14ac:dyDescent="0.25">
      <c r="A62" s="275" t="s">
        <v>2495</v>
      </c>
      <c r="B62" s="276"/>
      <c r="C62" s="276"/>
      <c r="D62" s="276"/>
      <c r="E62" s="276"/>
      <c r="F62" s="276"/>
      <c r="G62" s="276"/>
      <c r="H62" s="276"/>
      <c r="I62" s="276"/>
      <c r="J62" s="276"/>
      <c r="K62" s="276"/>
      <c r="L62" s="276"/>
      <c r="M62" s="276"/>
      <c r="N62" s="276"/>
      <c r="O62" s="276"/>
      <c r="P62" s="277"/>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75" t="s">
        <v>2496</v>
      </c>
      <c r="B63" s="276"/>
      <c r="C63" s="276"/>
      <c r="D63" s="276"/>
      <c r="E63" s="276"/>
      <c r="F63" s="276"/>
      <c r="G63" s="276"/>
      <c r="H63" s="276"/>
      <c r="I63" s="276"/>
      <c r="J63" s="276"/>
      <c r="K63" s="276"/>
      <c r="L63" s="276"/>
      <c r="M63" s="276"/>
      <c r="N63" s="276"/>
      <c r="O63" s="276"/>
      <c r="P63" s="277"/>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75" t="s">
        <v>2497</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75" t="s">
        <v>2498</v>
      </c>
      <c r="B65" s="276"/>
      <c r="C65" s="276"/>
      <c r="D65" s="276"/>
      <c r="E65" s="276"/>
      <c r="F65" s="276"/>
      <c r="G65" s="276"/>
      <c r="H65" s="276"/>
      <c r="I65" s="276"/>
      <c r="J65" s="276"/>
      <c r="K65" s="276"/>
      <c r="L65" s="276"/>
      <c r="M65" s="276"/>
      <c r="N65" s="276"/>
      <c r="O65" s="276"/>
      <c r="P65" s="277"/>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75" t="s">
        <v>2499</v>
      </c>
      <c r="B66" s="276"/>
      <c r="C66" s="276"/>
      <c r="D66" s="276"/>
      <c r="E66" s="276"/>
      <c r="F66" s="276"/>
      <c r="G66" s="276"/>
      <c r="H66" s="276"/>
      <c r="I66" s="276"/>
      <c r="J66" s="276"/>
      <c r="K66" s="276"/>
      <c r="L66" s="276"/>
      <c r="M66" s="276"/>
      <c r="N66" s="276"/>
      <c r="O66" s="276"/>
      <c r="P66" s="277"/>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75" t="s">
        <v>2500</v>
      </c>
      <c r="B67" s="276"/>
      <c r="C67" s="276"/>
      <c r="D67" s="276"/>
      <c r="E67" s="276"/>
      <c r="F67" s="276"/>
      <c r="G67" s="276"/>
      <c r="H67" s="276"/>
      <c r="I67" s="276"/>
      <c r="J67" s="276"/>
      <c r="K67" s="276"/>
      <c r="L67" s="276"/>
      <c r="M67" s="276"/>
      <c r="N67" s="276"/>
      <c r="O67" s="276"/>
      <c r="P67" s="277"/>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75" t="s">
        <v>2501</v>
      </c>
      <c r="B68" s="276"/>
      <c r="C68" s="276"/>
      <c r="D68" s="276"/>
      <c r="E68" s="276"/>
      <c r="F68" s="276"/>
      <c r="G68" s="276"/>
      <c r="H68" s="276"/>
      <c r="I68" s="276"/>
      <c r="J68" s="276"/>
      <c r="K68" s="276"/>
      <c r="L68" s="276"/>
      <c r="M68" s="276"/>
      <c r="N68" s="276"/>
      <c r="O68" s="276"/>
      <c r="P68" s="277"/>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75" t="s">
        <v>2502</v>
      </c>
      <c r="B69" s="276"/>
      <c r="C69" s="276"/>
      <c r="D69" s="276"/>
      <c r="E69" s="276"/>
      <c r="F69" s="276"/>
      <c r="G69" s="276"/>
      <c r="H69" s="276"/>
      <c r="I69" s="276"/>
      <c r="J69" s="276"/>
      <c r="K69" s="276"/>
      <c r="L69" s="276"/>
      <c r="M69" s="276"/>
      <c r="N69" s="276"/>
      <c r="O69" s="276"/>
      <c r="P69" s="277"/>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75" t="s">
        <v>2503</v>
      </c>
      <c r="B70" s="276"/>
      <c r="C70" s="276"/>
      <c r="D70" s="276"/>
      <c r="E70" s="276"/>
      <c r="F70" s="276"/>
      <c r="G70" s="276"/>
      <c r="H70" s="276"/>
      <c r="I70" s="276"/>
      <c r="J70" s="276"/>
      <c r="K70" s="276"/>
      <c r="L70" s="276"/>
      <c r="M70" s="276"/>
      <c r="N70" s="276"/>
      <c r="O70" s="276"/>
      <c r="P70" s="277"/>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75" t="s">
        <v>2504</v>
      </c>
      <c r="B71" s="276"/>
      <c r="C71" s="276"/>
      <c r="D71" s="276"/>
      <c r="E71" s="276"/>
      <c r="F71" s="276"/>
      <c r="G71" s="276"/>
      <c r="H71" s="276"/>
      <c r="I71" s="276"/>
      <c r="J71" s="276"/>
      <c r="K71" s="276"/>
      <c r="L71" s="276"/>
      <c r="M71" s="276"/>
      <c r="N71" s="276"/>
      <c r="O71" s="276"/>
      <c r="P71" s="277"/>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75" t="s">
        <v>2505</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75" t="s">
        <v>2506</v>
      </c>
      <c r="B73" s="276"/>
      <c r="C73" s="276"/>
      <c r="D73" s="276"/>
      <c r="E73" s="276"/>
      <c r="F73" s="276"/>
      <c r="G73" s="276"/>
      <c r="H73" s="276"/>
      <c r="I73" s="276"/>
      <c r="J73" s="276"/>
      <c r="K73" s="276"/>
      <c r="L73" s="276"/>
      <c r="M73" s="276"/>
      <c r="N73" s="276"/>
      <c r="O73" s="276"/>
      <c r="P73" s="277"/>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75" t="s">
        <v>2507</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75" t="s">
        <v>2508</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75" t="s">
        <v>2509</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75" t="s">
        <v>2510</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75" t="s">
        <v>2511</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75" t="s">
        <v>2512</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75" t="s">
        <v>2513</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75" t="s">
        <v>2514</v>
      </c>
      <c r="B81" s="276"/>
      <c r="C81" s="276"/>
      <c r="D81" s="276"/>
      <c r="E81" s="276"/>
      <c r="F81" s="276"/>
      <c r="G81" s="276"/>
      <c r="H81" s="276"/>
      <c r="I81" s="276"/>
      <c r="J81" s="276"/>
      <c r="K81" s="276"/>
      <c r="L81" s="276"/>
      <c r="M81" s="276"/>
      <c r="N81" s="276"/>
      <c r="O81" s="276"/>
      <c r="P81" s="277"/>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75" t="s">
        <v>2515</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75" t="s">
        <v>2516</v>
      </c>
      <c r="B83" s="276"/>
      <c r="C83" s="276"/>
      <c r="D83" s="276"/>
      <c r="E83" s="276"/>
      <c r="F83" s="276"/>
      <c r="G83" s="276"/>
      <c r="H83" s="276"/>
      <c r="I83" s="276"/>
      <c r="J83" s="276"/>
      <c r="K83" s="276"/>
      <c r="L83" s="276"/>
      <c r="M83" s="276"/>
      <c r="N83" s="276"/>
      <c r="O83" s="276"/>
      <c r="P83" s="277"/>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75" t="s">
        <v>2517</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75" t="s">
        <v>2518</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75" t="s">
        <v>2519</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75" t="s">
        <v>2520</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111</v>
      </c>
      <c r="B89" s="266"/>
      <c r="C89" s="266"/>
      <c r="D89" s="266"/>
      <c r="E89" s="266"/>
      <c r="F89" s="266"/>
      <c r="G89" s="266"/>
      <c r="H89" s="266"/>
      <c r="I89" s="266"/>
      <c r="J89" s="266"/>
      <c r="K89" s="266"/>
      <c r="L89" s="266"/>
      <c r="M89" s="266"/>
      <c r="N89" s="266"/>
      <c r="O89" s="266"/>
      <c r="P89" s="266"/>
      <c r="Q89" s="73" t="s">
        <v>99</v>
      </c>
      <c r="R89" s="267" t="s">
        <v>100</v>
      </c>
      <c r="S89" s="267"/>
      <c r="T89" s="267"/>
      <c r="U89" s="267"/>
      <c r="V89" s="267"/>
      <c r="W89" s="267"/>
      <c r="X89" s="267"/>
      <c r="Y89" s="267"/>
      <c r="Z89" s="267"/>
      <c r="AA89" s="267"/>
      <c r="AB89" s="267"/>
      <c r="AC89" s="267"/>
      <c r="AD89" s="267"/>
      <c r="AE89" s="267"/>
      <c r="AF89" s="74" t="s">
        <v>99</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75" t="s">
        <v>2521</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75" t="s">
        <v>1531</v>
      </c>
      <c r="B91" s="276"/>
      <c r="C91" s="276"/>
      <c r="D91" s="276"/>
      <c r="E91" s="276"/>
      <c r="F91" s="276"/>
      <c r="G91" s="276"/>
      <c r="H91" s="276"/>
      <c r="I91" s="276"/>
      <c r="J91" s="276"/>
      <c r="K91" s="276"/>
      <c r="L91" s="276"/>
      <c r="M91" s="276"/>
      <c r="N91" s="276"/>
      <c r="O91" s="276"/>
      <c r="P91" s="277"/>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75" t="s">
        <v>1532</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75" t="s">
        <v>1533</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75" t="s">
        <v>2522</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2523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96</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2524</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76</v>
      </c>
      <c r="B102" s="269"/>
      <c r="C102" s="269"/>
      <c r="D102" s="269"/>
      <c r="E102" s="269"/>
      <c r="F102" s="269"/>
      <c r="G102" s="269"/>
      <c r="H102" s="269"/>
      <c r="I102" s="269"/>
      <c r="J102" s="269"/>
      <c r="K102" s="269"/>
      <c r="L102" s="269"/>
      <c r="M102" s="269"/>
      <c r="N102" s="269"/>
      <c r="O102" s="269"/>
      <c r="P102" s="269"/>
      <c r="Q102" s="69" t="s">
        <v>99</v>
      </c>
      <c r="R102" s="270" t="s">
        <v>100</v>
      </c>
      <c r="S102" s="270"/>
      <c r="T102" s="270"/>
      <c r="U102" s="270"/>
      <c r="V102" s="270"/>
      <c r="W102" s="270"/>
      <c r="X102" s="270"/>
      <c r="Y102" s="270"/>
      <c r="Z102" s="270"/>
      <c r="AA102" s="270"/>
      <c r="AB102" s="270"/>
      <c r="AC102" s="270"/>
      <c r="AD102" s="270"/>
      <c r="AE102" s="270"/>
      <c r="AF102" s="70" t="s">
        <v>99</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5" t="s">
        <v>101</v>
      </c>
      <c r="B103" s="276"/>
      <c r="C103" s="276"/>
      <c r="D103" s="276"/>
      <c r="E103" s="276"/>
      <c r="F103" s="276"/>
      <c r="G103" s="276"/>
      <c r="H103" s="276"/>
      <c r="I103" s="276"/>
      <c r="J103" s="276"/>
      <c r="K103" s="276"/>
      <c r="L103" s="276"/>
      <c r="M103" s="276"/>
      <c r="N103" s="276"/>
      <c r="O103" s="276"/>
      <c r="P103" s="277"/>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75" t="s">
        <v>1062</v>
      </c>
      <c r="B104" s="276"/>
      <c r="C104" s="276"/>
      <c r="D104" s="276"/>
      <c r="E104" s="276"/>
      <c r="F104" s="276"/>
      <c r="G104" s="276"/>
      <c r="H104" s="276"/>
      <c r="I104" s="276"/>
      <c r="J104" s="276"/>
      <c r="K104" s="276"/>
      <c r="L104" s="276"/>
      <c r="M104" s="276"/>
      <c r="N104" s="276"/>
      <c r="O104" s="276"/>
      <c r="P104" s="277"/>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75" t="s">
        <v>2525</v>
      </c>
      <c r="B105" s="276"/>
      <c r="C105" s="276"/>
      <c r="D105" s="276"/>
      <c r="E105" s="276"/>
      <c r="F105" s="276"/>
      <c r="G105" s="276"/>
      <c r="H105" s="276"/>
      <c r="I105" s="276"/>
      <c r="J105" s="276"/>
      <c r="K105" s="276"/>
      <c r="L105" s="276"/>
      <c r="M105" s="276"/>
      <c r="N105" s="276"/>
      <c r="O105" s="276"/>
      <c r="P105" s="277"/>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75" t="s">
        <v>2526</v>
      </c>
      <c r="B106" s="276"/>
      <c r="C106" s="276"/>
      <c r="D106" s="276"/>
      <c r="E106" s="276"/>
      <c r="F106" s="276"/>
      <c r="G106" s="276"/>
      <c r="H106" s="276"/>
      <c r="I106" s="276"/>
      <c r="J106" s="276"/>
      <c r="K106" s="276"/>
      <c r="L106" s="276"/>
      <c r="M106" s="276"/>
      <c r="N106" s="276"/>
      <c r="O106" s="276"/>
      <c r="P106" s="277"/>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75" t="s">
        <v>2527</v>
      </c>
      <c r="B107" s="276"/>
      <c r="C107" s="276"/>
      <c r="D107" s="276"/>
      <c r="E107" s="276"/>
      <c r="F107" s="276"/>
      <c r="G107" s="276"/>
      <c r="H107" s="276"/>
      <c r="I107" s="276"/>
      <c r="J107" s="276"/>
      <c r="K107" s="276"/>
      <c r="L107" s="276"/>
      <c r="M107" s="276"/>
      <c r="N107" s="276"/>
      <c r="O107" s="276"/>
      <c r="P107" s="277"/>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75" t="s">
        <v>2528</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5" t="s">
        <v>2529</v>
      </c>
      <c r="B109" s="276"/>
      <c r="C109" s="276"/>
      <c r="D109" s="276"/>
      <c r="E109" s="276"/>
      <c r="F109" s="276"/>
      <c r="G109" s="276"/>
      <c r="H109" s="276"/>
      <c r="I109" s="276"/>
      <c r="J109" s="276"/>
      <c r="K109" s="276"/>
      <c r="L109" s="276"/>
      <c r="M109" s="276"/>
      <c r="N109" s="276"/>
      <c r="O109" s="276"/>
      <c r="P109" s="277"/>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75" t="s">
        <v>2530</v>
      </c>
      <c r="B110" s="276"/>
      <c r="C110" s="276"/>
      <c r="D110" s="276"/>
      <c r="E110" s="276"/>
      <c r="F110" s="276"/>
      <c r="G110" s="276"/>
      <c r="H110" s="276"/>
      <c r="I110" s="276"/>
      <c r="J110" s="276"/>
      <c r="K110" s="276"/>
      <c r="L110" s="276"/>
      <c r="M110" s="276"/>
      <c r="N110" s="276"/>
      <c r="O110" s="276"/>
      <c r="P110" s="277"/>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75" t="s">
        <v>2531</v>
      </c>
      <c r="B111" s="276"/>
      <c r="C111" s="276"/>
      <c r="D111" s="276"/>
      <c r="E111" s="276"/>
      <c r="F111" s="276"/>
      <c r="G111" s="276"/>
      <c r="H111" s="276"/>
      <c r="I111" s="276"/>
      <c r="J111" s="276"/>
      <c r="K111" s="276"/>
      <c r="L111" s="276"/>
      <c r="M111" s="276"/>
      <c r="N111" s="276"/>
      <c r="O111" s="276"/>
      <c r="P111" s="277"/>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75" t="s">
        <v>2532</v>
      </c>
      <c r="B112" s="276"/>
      <c r="C112" s="276"/>
      <c r="D112" s="276"/>
      <c r="E112" s="276"/>
      <c r="F112" s="276"/>
      <c r="G112" s="276"/>
      <c r="H112" s="276"/>
      <c r="I112" s="276"/>
      <c r="J112" s="276"/>
      <c r="K112" s="276"/>
      <c r="L112" s="276"/>
      <c r="M112" s="276"/>
      <c r="N112" s="276"/>
      <c r="O112" s="276"/>
      <c r="P112" s="277"/>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75" t="s">
        <v>2533</v>
      </c>
      <c r="B113" s="276"/>
      <c r="C113" s="276"/>
      <c r="D113" s="276"/>
      <c r="E113" s="276"/>
      <c r="F113" s="276"/>
      <c r="G113" s="276"/>
      <c r="H113" s="276"/>
      <c r="I113" s="276"/>
      <c r="J113" s="276"/>
      <c r="K113" s="276"/>
      <c r="L113" s="276"/>
      <c r="M113" s="276"/>
      <c r="N113" s="276"/>
      <c r="O113" s="276"/>
      <c r="P113" s="277"/>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75" t="s">
        <v>2534</v>
      </c>
      <c r="B114" s="276"/>
      <c r="C114" s="276"/>
      <c r="D114" s="276"/>
      <c r="E114" s="276"/>
      <c r="F114" s="276"/>
      <c r="G114" s="276"/>
      <c r="H114" s="276"/>
      <c r="I114" s="276"/>
      <c r="J114" s="276"/>
      <c r="K114" s="276"/>
      <c r="L114" s="276"/>
      <c r="M114" s="276"/>
      <c r="N114" s="276"/>
      <c r="O114" s="276"/>
      <c r="P114" s="277"/>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75" t="s">
        <v>2535</v>
      </c>
      <c r="B115" s="276"/>
      <c r="C115" s="276"/>
      <c r="D115" s="276"/>
      <c r="E115" s="276"/>
      <c r="F115" s="276"/>
      <c r="G115" s="276"/>
      <c r="H115" s="276"/>
      <c r="I115" s="276"/>
      <c r="J115" s="276"/>
      <c r="K115" s="276"/>
      <c r="L115" s="276"/>
      <c r="M115" s="276"/>
      <c r="N115" s="276"/>
      <c r="O115" s="276"/>
      <c r="P115" s="277"/>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75" t="s">
        <v>2536</v>
      </c>
      <c r="B116" s="276"/>
      <c r="C116" s="276"/>
      <c r="D116" s="276"/>
      <c r="E116" s="276"/>
      <c r="F116" s="276"/>
      <c r="G116" s="276"/>
      <c r="H116" s="276"/>
      <c r="I116" s="276"/>
      <c r="J116" s="276"/>
      <c r="K116" s="276"/>
      <c r="L116" s="276"/>
      <c r="M116" s="276"/>
      <c r="N116" s="276"/>
      <c r="O116" s="276"/>
      <c r="P116" s="277"/>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111</v>
      </c>
      <c r="B118" s="266"/>
      <c r="C118" s="266"/>
      <c r="D118" s="266"/>
      <c r="E118" s="266"/>
      <c r="F118" s="266"/>
      <c r="G118" s="266"/>
      <c r="H118" s="266"/>
      <c r="I118" s="266"/>
      <c r="J118" s="266"/>
      <c r="K118" s="266"/>
      <c r="L118" s="266"/>
      <c r="M118" s="266"/>
      <c r="N118" s="266"/>
      <c r="O118" s="266"/>
      <c r="P118" s="266"/>
      <c r="Q118" s="73" t="s">
        <v>99</v>
      </c>
      <c r="R118" s="267" t="s">
        <v>100</v>
      </c>
      <c r="S118" s="267"/>
      <c r="T118" s="267"/>
      <c r="U118" s="267"/>
      <c r="V118" s="267"/>
      <c r="W118" s="267"/>
      <c r="X118" s="267"/>
      <c r="Y118" s="267"/>
      <c r="Z118" s="267"/>
      <c r="AA118" s="267"/>
      <c r="AB118" s="267"/>
      <c r="AC118" s="267"/>
      <c r="AD118" s="267"/>
      <c r="AE118" s="267"/>
      <c r="AF118" s="74" t="s">
        <v>99</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75" t="s">
        <v>2537</v>
      </c>
      <c r="B119" s="276"/>
      <c r="C119" s="276"/>
      <c r="D119" s="276"/>
      <c r="E119" s="276"/>
      <c r="F119" s="276"/>
      <c r="G119" s="276"/>
      <c r="H119" s="276"/>
      <c r="I119" s="276"/>
      <c r="J119" s="276"/>
      <c r="K119" s="276"/>
      <c r="L119" s="276"/>
      <c r="M119" s="276"/>
      <c r="N119" s="276"/>
      <c r="O119" s="276"/>
      <c r="P119" s="277"/>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75" t="s">
        <v>1223</v>
      </c>
      <c r="B120" s="276"/>
      <c r="C120" s="276"/>
      <c r="D120" s="276"/>
      <c r="E120" s="276"/>
      <c r="F120" s="276"/>
      <c r="G120" s="276"/>
      <c r="H120" s="276"/>
      <c r="I120" s="276"/>
      <c r="J120" s="276"/>
      <c r="K120" s="276"/>
      <c r="L120" s="276"/>
      <c r="M120" s="276"/>
      <c r="N120" s="276"/>
      <c r="O120" s="276"/>
      <c r="P120" s="277"/>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75" t="s">
        <v>1225</v>
      </c>
      <c r="B121" s="276"/>
      <c r="C121" s="276"/>
      <c r="D121" s="276"/>
      <c r="E121" s="276"/>
      <c r="F121" s="276"/>
      <c r="G121" s="276"/>
      <c r="H121" s="276"/>
      <c r="I121" s="276"/>
      <c r="J121" s="276"/>
      <c r="K121" s="276"/>
      <c r="L121" s="276"/>
      <c r="M121" s="276"/>
      <c r="N121" s="276"/>
      <c r="O121" s="276"/>
      <c r="P121" s="277"/>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75" t="s">
        <v>1227</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75" t="s">
        <v>2538</v>
      </c>
      <c r="B123" s="276"/>
      <c r="C123" s="276"/>
      <c r="D123" s="276"/>
      <c r="E123" s="276"/>
      <c r="F123" s="276"/>
      <c r="G123" s="276"/>
      <c r="H123" s="276"/>
      <c r="I123" s="276"/>
      <c r="J123" s="276"/>
      <c r="K123" s="276"/>
      <c r="L123" s="276"/>
      <c r="M123" s="276"/>
      <c r="N123" s="276"/>
      <c r="O123" s="276"/>
      <c r="P123" s="277"/>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2539</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96</v>
      </c>
      <c r="AH126" s="278"/>
      <c r="AI126" s="278"/>
      <c r="AJ126" s="278"/>
      <c r="AK126" s="75">
        <f>(('Artículo 123 (resumen PI)'!C15*0.8+'Artículo 123 (resumen PI)'!F15*0.2)+('Artículo 123 (resumen PNT)'!C15*0.8+'Artículo 123 (resumen PNT)'!F15*0.2))/2</f>
        <v>99.000000000000014</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2540</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3">
      <c r="A131" s="269" t="s">
        <v>76</v>
      </c>
      <c r="B131" s="269"/>
      <c r="C131" s="269"/>
      <c r="D131" s="269"/>
      <c r="E131" s="269"/>
      <c r="F131" s="269"/>
      <c r="G131" s="269"/>
      <c r="H131" s="269"/>
      <c r="I131" s="269"/>
      <c r="J131" s="269"/>
      <c r="K131" s="269"/>
      <c r="L131" s="269"/>
      <c r="M131" s="269"/>
      <c r="N131" s="269"/>
      <c r="O131" s="269"/>
      <c r="P131" s="269"/>
      <c r="Q131" s="69" t="s">
        <v>99</v>
      </c>
      <c r="R131" s="270" t="s">
        <v>100</v>
      </c>
      <c r="S131" s="270"/>
      <c r="T131" s="270"/>
      <c r="U131" s="270"/>
      <c r="V131" s="270"/>
      <c r="W131" s="270"/>
      <c r="X131" s="270"/>
      <c r="Y131" s="270"/>
      <c r="Z131" s="270"/>
      <c r="AA131" s="270"/>
      <c r="AB131" s="270"/>
      <c r="AC131" s="270"/>
      <c r="AD131" s="270"/>
      <c r="AE131" s="270"/>
      <c r="AF131" s="70" t="s">
        <v>99</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5" t="s">
        <v>2541</v>
      </c>
      <c r="B132" s="276"/>
      <c r="C132" s="276"/>
      <c r="D132" s="276"/>
      <c r="E132" s="276"/>
      <c r="F132" s="276"/>
      <c r="G132" s="276"/>
      <c r="H132" s="276"/>
      <c r="I132" s="276"/>
      <c r="J132" s="276"/>
      <c r="K132" s="276"/>
      <c r="L132" s="276"/>
      <c r="M132" s="276"/>
      <c r="N132" s="276"/>
      <c r="O132" s="276"/>
      <c r="P132" s="277"/>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x14ac:dyDescent="0.25">
      <c r="A133" s="275" t="s">
        <v>1062</v>
      </c>
      <c r="B133" s="276"/>
      <c r="C133" s="276"/>
      <c r="D133" s="276"/>
      <c r="E133" s="276"/>
      <c r="F133" s="276"/>
      <c r="G133" s="276"/>
      <c r="H133" s="276"/>
      <c r="I133" s="276"/>
      <c r="J133" s="276"/>
      <c r="K133" s="276"/>
      <c r="L133" s="276"/>
      <c r="M133" s="276"/>
      <c r="N133" s="276"/>
      <c r="O133" s="276"/>
      <c r="P133" s="277"/>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75" t="s">
        <v>2542</v>
      </c>
      <c r="B134" s="276"/>
      <c r="C134" s="276"/>
      <c r="D134" s="276"/>
      <c r="E134" s="276"/>
      <c r="F134" s="276"/>
      <c r="G134" s="276"/>
      <c r="H134" s="276"/>
      <c r="I134" s="276"/>
      <c r="J134" s="276"/>
      <c r="K134" s="276"/>
      <c r="L134" s="276"/>
      <c r="M134" s="276"/>
      <c r="N134" s="276"/>
      <c r="O134" s="276"/>
      <c r="P134" s="277"/>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75" t="s">
        <v>2543</v>
      </c>
      <c r="B135" s="276"/>
      <c r="C135" s="276"/>
      <c r="D135" s="276"/>
      <c r="E135" s="276"/>
      <c r="F135" s="276"/>
      <c r="G135" s="276"/>
      <c r="H135" s="276"/>
      <c r="I135" s="276"/>
      <c r="J135" s="276"/>
      <c r="K135" s="276"/>
      <c r="L135" s="276"/>
      <c r="M135" s="276"/>
      <c r="N135" s="276"/>
      <c r="O135" s="276"/>
      <c r="P135" s="277"/>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75" t="s">
        <v>2544</v>
      </c>
      <c r="B136" s="276"/>
      <c r="C136" s="276"/>
      <c r="D136" s="276"/>
      <c r="E136" s="276"/>
      <c r="F136" s="276"/>
      <c r="G136" s="276"/>
      <c r="H136" s="276"/>
      <c r="I136" s="276"/>
      <c r="J136" s="276"/>
      <c r="K136" s="276"/>
      <c r="L136" s="276"/>
      <c r="M136" s="276"/>
      <c r="N136" s="276"/>
      <c r="O136" s="276"/>
      <c r="P136" s="277"/>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s="24" customFormat="1" ht="45" customHeight="1" x14ac:dyDescent="0.25">
      <c r="A137" s="275" t="s">
        <v>2545</v>
      </c>
      <c r="B137" s="276"/>
      <c r="C137" s="276"/>
      <c r="D137" s="276"/>
      <c r="E137" s="276"/>
      <c r="F137" s="276"/>
      <c r="G137" s="276"/>
      <c r="H137" s="276"/>
      <c r="I137" s="276"/>
      <c r="J137" s="276"/>
      <c r="K137" s="276"/>
      <c r="L137" s="276"/>
      <c r="M137" s="276"/>
      <c r="N137" s="276"/>
      <c r="O137" s="276"/>
      <c r="P137" s="277"/>
      <c r="Q137" s="71">
        <v>2</v>
      </c>
      <c r="R137" s="264"/>
      <c r="S137" s="264"/>
      <c r="T137" s="264"/>
      <c r="U137" s="264"/>
      <c r="V137" s="264"/>
      <c r="W137" s="264"/>
      <c r="X137" s="264"/>
      <c r="Y137" s="264"/>
      <c r="Z137" s="264"/>
      <c r="AA137" s="264"/>
      <c r="AB137" s="264"/>
      <c r="AC137" s="264"/>
      <c r="AD137" s="264"/>
      <c r="AE137" s="264"/>
      <c r="AF137" s="71">
        <v>2</v>
      </c>
      <c r="AG137" s="264"/>
      <c r="AH137" s="264"/>
      <c r="AI137" s="264"/>
      <c r="AJ137" s="264"/>
      <c r="AK137" s="264"/>
      <c r="AL137" s="264"/>
      <c r="AM137" s="264"/>
      <c r="AN137" s="264"/>
      <c r="AO137" s="264"/>
      <c r="AP137" s="264"/>
      <c r="AQ137" s="264"/>
      <c r="AR137" s="264"/>
      <c r="AS137" s="264"/>
      <c r="AT137" s="264"/>
    </row>
    <row r="138" spans="1:46" s="24" customFormat="1" ht="45" customHeight="1" x14ac:dyDescent="0.25">
      <c r="A138" s="275" t="s">
        <v>2546</v>
      </c>
      <c r="B138" s="276"/>
      <c r="C138" s="276"/>
      <c r="D138" s="276"/>
      <c r="E138" s="276"/>
      <c r="F138" s="276"/>
      <c r="G138" s="276"/>
      <c r="H138" s="276"/>
      <c r="I138" s="276"/>
      <c r="J138" s="276"/>
      <c r="K138" s="276"/>
      <c r="L138" s="276"/>
      <c r="M138" s="276"/>
      <c r="N138" s="276"/>
      <c r="O138" s="276"/>
      <c r="P138" s="277"/>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s="24" customFormat="1" ht="45" customHeight="1" x14ac:dyDescent="0.25">
      <c r="A139" s="275" t="s">
        <v>2547</v>
      </c>
      <c r="B139" s="276"/>
      <c r="C139" s="276"/>
      <c r="D139" s="276"/>
      <c r="E139" s="276"/>
      <c r="F139" s="276"/>
      <c r="G139" s="276"/>
      <c r="H139" s="276"/>
      <c r="I139" s="276"/>
      <c r="J139" s="276"/>
      <c r="K139" s="276"/>
      <c r="L139" s="276"/>
      <c r="M139" s="276"/>
      <c r="N139" s="276"/>
      <c r="O139" s="276"/>
      <c r="P139" s="277"/>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s="24" customFormat="1" ht="45" customHeight="1" x14ac:dyDescent="0.25">
      <c r="A140" s="275" t="s">
        <v>2548</v>
      </c>
      <c r="B140" s="276"/>
      <c r="C140" s="276"/>
      <c r="D140" s="276"/>
      <c r="E140" s="276"/>
      <c r="F140" s="276"/>
      <c r="G140" s="276"/>
      <c r="H140" s="276"/>
      <c r="I140" s="276"/>
      <c r="J140" s="276"/>
      <c r="K140" s="276"/>
      <c r="L140" s="276"/>
      <c r="M140" s="276"/>
      <c r="N140" s="276"/>
      <c r="O140" s="276"/>
      <c r="P140" s="277"/>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s="24" customFormat="1" ht="86.15" customHeight="1" x14ac:dyDescent="0.25">
      <c r="A141" s="275" t="s">
        <v>2549</v>
      </c>
      <c r="B141" s="276"/>
      <c r="C141" s="276"/>
      <c r="D141" s="276"/>
      <c r="E141" s="276"/>
      <c r="F141" s="276"/>
      <c r="G141" s="276"/>
      <c r="H141" s="276"/>
      <c r="I141" s="276"/>
      <c r="J141" s="276"/>
      <c r="K141" s="276"/>
      <c r="L141" s="276"/>
      <c r="M141" s="276"/>
      <c r="N141" s="276"/>
      <c r="O141" s="276"/>
      <c r="P141" s="277"/>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s="24" customFormat="1" ht="45" customHeight="1" x14ac:dyDescent="0.25">
      <c r="A142" s="275" t="s">
        <v>2550</v>
      </c>
      <c r="B142" s="276"/>
      <c r="C142" s="276"/>
      <c r="D142" s="276"/>
      <c r="E142" s="276"/>
      <c r="F142" s="276"/>
      <c r="G142" s="276"/>
      <c r="H142" s="276"/>
      <c r="I142" s="276"/>
      <c r="J142" s="276"/>
      <c r="K142" s="276"/>
      <c r="L142" s="276"/>
      <c r="M142" s="276"/>
      <c r="N142" s="276"/>
      <c r="O142" s="276"/>
      <c r="P142" s="277"/>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s="24" customFormat="1" ht="45" customHeight="1" x14ac:dyDescent="0.25">
      <c r="A143" s="275" t="s">
        <v>2551</v>
      </c>
      <c r="B143" s="276"/>
      <c r="C143" s="276"/>
      <c r="D143" s="276"/>
      <c r="E143" s="276"/>
      <c r="F143" s="276"/>
      <c r="G143" s="276"/>
      <c r="H143" s="276"/>
      <c r="I143" s="276"/>
      <c r="J143" s="276"/>
      <c r="K143" s="276"/>
      <c r="L143" s="276"/>
      <c r="M143" s="276"/>
      <c r="N143" s="276"/>
      <c r="O143" s="276"/>
      <c r="P143" s="277"/>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s="24" customFormat="1" ht="45" customHeight="1" x14ac:dyDescent="0.25">
      <c r="A144" s="275" t="s">
        <v>2552</v>
      </c>
      <c r="B144" s="276"/>
      <c r="C144" s="276"/>
      <c r="D144" s="276"/>
      <c r="E144" s="276"/>
      <c r="F144" s="276"/>
      <c r="G144" s="276"/>
      <c r="H144" s="276"/>
      <c r="I144" s="276"/>
      <c r="J144" s="276"/>
      <c r="K144" s="276"/>
      <c r="L144" s="276"/>
      <c r="M144" s="276"/>
      <c r="N144" s="276"/>
      <c r="O144" s="276"/>
      <c r="P144" s="277"/>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s="24" customFormat="1" ht="45" customHeight="1" x14ac:dyDescent="0.25">
      <c r="A145" s="275" t="s">
        <v>2553</v>
      </c>
      <c r="B145" s="276"/>
      <c r="C145" s="276"/>
      <c r="D145" s="276"/>
      <c r="E145" s="276"/>
      <c r="F145" s="276"/>
      <c r="G145" s="276"/>
      <c r="H145" s="276"/>
      <c r="I145" s="276"/>
      <c r="J145" s="276"/>
      <c r="K145" s="276"/>
      <c r="L145" s="276"/>
      <c r="M145" s="276"/>
      <c r="N145" s="276"/>
      <c r="O145" s="276"/>
      <c r="P145" s="277"/>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s="24" customFormat="1" ht="45" customHeight="1" x14ac:dyDescent="0.25">
      <c r="A146" s="275" t="s">
        <v>2554</v>
      </c>
      <c r="B146" s="276"/>
      <c r="C146" s="276"/>
      <c r="D146" s="276"/>
      <c r="E146" s="276"/>
      <c r="F146" s="276"/>
      <c r="G146" s="276"/>
      <c r="H146" s="276"/>
      <c r="I146" s="276"/>
      <c r="J146" s="276"/>
      <c r="K146" s="276"/>
      <c r="L146" s="276"/>
      <c r="M146" s="276"/>
      <c r="N146" s="276"/>
      <c r="O146" s="276"/>
      <c r="P146" s="277"/>
      <c r="Q146" s="71">
        <v>2</v>
      </c>
      <c r="R146" s="264"/>
      <c r="S146" s="264"/>
      <c r="T146" s="264"/>
      <c r="U146" s="264"/>
      <c r="V146" s="264"/>
      <c r="W146" s="264"/>
      <c r="X146" s="264"/>
      <c r="Y146" s="264"/>
      <c r="Z146" s="264"/>
      <c r="AA146" s="264"/>
      <c r="AB146" s="264"/>
      <c r="AC146" s="264"/>
      <c r="AD146" s="264"/>
      <c r="AE146" s="264"/>
      <c r="AF146" s="71">
        <v>2</v>
      </c>
      <c r="AG146" s="264"/>
      <c r="AH146" s="264"/>
      <c r="AI146" s="264"/>
      <c r="AJ146" s="264"/>
      <c r="AK146" s="264"/>
      <c r="AL146" s="264"/>
      <c r="AM146" s="264"/>
      <c r="AN146" s="264"/>
      <c r="AO146" s="264"/>
      <c r="AP146" s="264"/>
      <c r="AQ146" s="264"/>
      <c r="AR146" s="264"/>
      <c r="AS146" s="264"/>
      <c r="AT146" s="264"/>
    </row>
    <row r="147" spans="1:46" s="24" customFormat="1" ht="45" customHeight="1" x14ac:dyDescent="0.25">
      <c r="A147" s="275" t="s">
        <v>2555</v>
      </c>
      <c r="B147" s="276"/>
      <c r="C147" s="276"/>
      <c r="D147" s="276"/>
      <c r="E147" s="276"/>
      <c r="F147" s="276"/>
      <c r="G147" s="276"/>
      <c r="H147" s="276"/>
      <c r="I147" s="276"/>
      <c r="J147" s="276"/>
      <c r="K147" s="276"/>
      <c r="L147" s="276"/>
      <c r="M147" s="276"/>
      <c r="N147" s="276"/>
      <c r="O147" s="276"/>
      <c r="P147" s="277"/>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s="24" customFormat="1" ht="45" customHeight="1" x14ac:dyDescent="0.25">
      <c r="A148" s="275" t="s">
        <v>2556</v>
      </c>
      <c r="B148" s="276"/>
      <c r="C148" s="276"/>
      <c r="D148" s="276"/>
      <c r="E148" s="276"/>
      <c r="F148" s="276"/>
      <c r="G148" s="276"/>
      <c r="H148" s="276"/>
      <c r="I148" s="276"/>
      <c r="J148" s="276"/>
      <c r="K148" s="276"/>
      <c r="L148" s="276"/>
      <c r="M148" s="276"/>
      <c r="N148" s="276"/>
      <c r="O148" s="276"/>
      <c r="P148" s="277"/>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s="24" customFormat="1" ht="45" customHeight="1" x14ac:dyDescent="0.25">
      <c r="A149" s="275" t="s">
        <v>2557</v>
      </c>
      <c r="B149" s="276"/>
      <c r="C149" s="276"/>
      <c r="D149" s="276"/>
      <c r="E149" s="276"/>
      <c r="F149" s="276"/>
      <c r="G149" s="276"/>
      <c r="H149" s="276"/>
      <c r="I149" s="276"/>
      <c r="J149" s="276"/>
      <c r="K149" s="276"/>
      <c r="L149" s="276"/>
      <c r="M149" s="276"/>
      <c r="N149" s="276"/>
      <c r="O149" s="276"/>
      <c r="P149" s="277"/>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s="24" customFormat="1" ht="45" customHeight="1" x14ac:dyDescent="0.25">
      <c r="A150" s="275" t="s">
        <v>2558</v>
      </c>
      <c r="B150" s="276"/>
      <c r="C150" s="276"/>
      <c r="D150" s="276"/>
      <c r="E150" s="276"/>
      <c r="F150" s="276"/>
      <c r="G150" s="276"/>
      <c r="H150" s="276"/>
      <c r="I150" s="276"/>
      <c r="J150" s="276"/>
      <c r="K150" s="276"/>
      <c r="L150" s="276"/>
      <c r="M150" s="276"/>
      <c r="N150" s="276"/>
      <c r="O150" s="276"/>
      <c r="P150" s="277"/>
      <c r="Q150" s="71">
        <v>2</v>
      </c>
      <c r="R150" s="265"/>
      <c r="S150" s="265"/>
      <c r="T150" s="265"/>
      <c r="U150" s="265"/>
      <c r="V150" s="265"/>
      <c r="W150" s="265"/>
      <c r="X150" s="265"/>
      <c r="Y150" s="265"/>
      <c r="Z150" s="265"/>
      <c r="AA150" s="265"/>
      <c r="AB150" s="265"/>
      <c r="AC150" s="265"/>
      <c r="AD150" s="265"/>
      <c r="AE150" s="265"/>
      <c r="AF150" s="71">
        <v>2</v>
      </c>
      <c r="AG150" s="265"/>
      <c r="AH150" s="265"/>
      <c r="AI150" s="265"/>
      <c r="AJ150" s="265"/>
      <c r="AK150" s="265"/>
      <c r="AL150" s="265"/>
      <c r="AM150" s="265"/>
      <c r="AN150" s="265"/>
      <c r="AO150" s="265"/>
      <c r="AP150" s="265"/>
      <c r="AQ150" s="265"/>
      <c r="AR150" s="265"/>
      <c r="AS150" s="265"/>
      <c r="AT150" s="265"/>
    </row>
    <row r="151" spans="1:46" s="24" customFormat="1" ht="45" customHeight="1" x14ac:dyDescent="0.25">
      <c r="A151" s="275" t="s">
        <v>2559</v>
      </c>
      <c r="B151" s="276"/>
      <c r="C151" s="276"/>
      <c r="D151" s="276"/>
      <c r="E151" s="276"/>
      <c r="F151" s="276"/>
      <c r="G151" s="276"/>
      <c r="H151" s="276"/>
      <c r="I151" s="276"/>
      <c r="J151" s="276"/>
      <c r="K151" s="276"/>
      <c r="L151" s="276"/>
      <c r="M151" s="276"/>
      <c r="N151" s="276"/>
      <c r="O151" s="276"/>
      <c r="P151" s="277"/>
      <c r="Q151" s="71">
        <v>2</v>
      </c>
      <c r="R151" s="265"/>
      <c r="S151" s="265"/>
      <c r="T151" s="265"/>
      <c r="U151" s="265"/>
      <c r="V151" s="265"/>
      <c r="W151" s="265"/>
      <c r="X151" s="265"/>
      <c r="Y151" s="265"/>
      <c r="Z151" s="265"/>
      <c r="AA151" s="265"/>
      <c r="AB151" s="265"/>
      <c r="AC151" s="265"/>
      <c r="AD151" s="265"/>
      <c r="AE151" s="265"/>
      <c r="AF151" s="71">
        <v>2</v>
      </c>
      <c r="AG151" s="265"/>
      <c r="AH151" s="265"/>
      <c r="AI151" s="265"/>
      <c r="AJ151" s="265"/>
      <c r="AK151" s="265"/>
      <c r="AL151" s="265"/>
      <c r="AM151" s="265"/>
      <c r="AN151" s="265"/>
      <c r="AO151" s="265"/>
      <c r="AP151" s="265"/>
      <c r="AQ151" s="265"/>
      <c r="AR151" s="265"/>
      <c r="AS151" s="265"/>
      <c r="AT151" s="265"/>
    </row>
    <row r="152" spans="1:46" s="24" customFormat="1" ht="45" customHeight="1" x14ac:dyDescent="0.25">
      <c r="A152" s="275" t="s">
        <v>2560</v>
      </c>
      <c r="B152" s="276"/>
      <c r="C152" s="276"/>
      <c r="D152" s="276"/>
      <c r="E152" s="276"/>
      <c r="F152" s="276"/>
      <c r="G152" s="276"/>
      <c r="H152" s="276"/>
      <c r="I152" s="276"/>
      <c r="J152" s="276"/>
      <c r="K152" s="276"/>
      <c r="L152" s="276"/>
      <c r="M152" s="276"/>
      <c r="N152" s="276"/>
      <c r="O152" s="276"/>
      <c r="P152" s="277"/>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111</v>
      </c>
      <c r="B154" s="266"/>
      <c r="C154" s="266"/>
      <c r="D154" s="266"/>
      <c r="E154" s="266"/>
      <c r="F154" s="266"/>
      <c r="G154" s="266"/>
      <c r="H154" s="266"/>
      <c r="I154" s="266"/>
      <c r="J154" s="266"/>
      <c r="K154" s="266"/>
      <c r="L154" s="266"/>
      <c r="M154" s="266"/>
      <c r="N154" s="266"/>
      <c r="O154" s="266"/>
      <c r="P154" s="266"/>
      <c r="Q154" s="73" t="s">
        <v>99</v>
      </c>
      <c r="R154" s="267" t="s">
        <v>100</v>
      </c>
      <c r="S154" s="267"/>
      <c r="T154" s="267"/>
      <c r="U154" s="267"/>
      <c r="V154" s="267"/>
      <c r="W154" s="267"/>
      <c r="X154" s="267"/>
      <c r="Y154" s="267"/>
      <c r="Z154" s="267"/>
      <c r="AA154" s="267"/>
      <c r="AB154" s="267"/>
      <c r="AC154" s="267"/>
      <c r="AD154" s="267"/>
      <c r="AE154" s="267"/>
      <c r="AF154" s="74" t="s">
        <v>99</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5" t="s">
        <v>2561</v>
      </c>
      <c r="B155" s="276"/>
      <c r="C155" s="276"/>
      <c r="D155" s="276"/>
      <c r="E155" s="276"/>
      <c r="F155" s="276"/>
      <c r="G155" s="276"/>
      <c r="H155" s="276"/>
      <c r="I155" s="276"/>
      <c r="J155" s="276"/>
      <c r="K155" s="276"/>
      <c r="L155" s="276"/>
      <c r="M155" s="276"/>
      <c r="N155" s="276"/>
      <c r="O155" s="276"/>
      <c r="P155" s="277"/>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75" t="s">
        <v>2562</v>
      </c>
      <c r="B156" s="276"/>
      <c r="C156" s="276"/>
      <c r="D156" s="276"/>
      <c r="E156" s="276"/>
      <c r="F156" s="276"/>
      <c r="G156" s="276"/>
      <c r="H156" s="276"/>
      <c r="I156" s="276"/>
      <c r="J156" s="276"/>
      <c r="K156" s="276"/>
      <c r="L156" s="276"/>
      <c r="M156" s="276"/>
      <c r="N156" s="276"/>
      <c r="O156" s="276"/>
      <c r="P156" s="277"/>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75" t="s">
        <v>2563</v>
      </c>
      <c r="B157" s="276"/>
      <c r="C157" s="276"/>
      <c r="D157" s="276"/>
      <c r="E157" s="276"/>
      <c r="F157" s="276"/>
      <c r="G157" s="276"/>
      <c r="H157" s="276"/>
      <c r="I157" s="276"/>
      <c r="J157" s="276"/>
      <c r="K157" s="276"/>
      <c r="L157" s="276"/>
      <c r="M157" s="276"/>
      <c r="N157" s="276"/>
      <c r="O157" s="276"/>
      <c r="P157" s="277"/>
      <c r="Q157" s="71">
        <v>2</v>
      </c>
      <c r="R157" s="264"/>
      <c r="S157" s="264"/>
      <c r="T157" s="264"/>
      <c r="U157" s="264"/>
      <c r="V157" s="264"/>
      <c r="W157" s="264"/>
      <c r="X157" s="264"/>
      <c r="Y157" s="264"/>
      <c r="Z157" s="264"/>
      <c r="AA157" s="264"/>
      <c r="AB157" s="264"/>
      <c r="AC157" s="264"/>
      <c r="AD157" s="264"/>
      <c r="AE157" s="264"/>
      <c r="AF157" s="71">
        <v>1</v>
      </c>
      <c r="AG157" s="264" t="s">
        <v>2564</v>
      </c>
      <c r="AH157" s="264"/>
      <c r="AI157" s="264"/>
      <c r="AJ157" s="264"/>
      <c r="AK157" s="264"/>
      <c r="AL157" s="264"/>
      <c r="AM157" s="264"/>
      <c r="AN157" s="264"/>
      <c r="AO157" s="264"/>
      <c r="AP157" s="264"/>
      <c r="AQ157" s="264"/>
      <c r="AR157" s="264"/>
      <c r="AS157" s="264"/>
      <c r="AT157" s="264"/>
    </row>
    <row r="158" spans="1:46" s="24" customFormat="1" ht="66" customHeight="1" x14ac:dyDescent="0.25">
      <c r="A158" s="275" t="s">
        <v>2565</v>
      </c>
      <c r="B158" s="276"/>
      <c r="C158" s="276"/>
      <c r="D158" s="276"/>
      <c r="E158" s="276"/>
      <c r="F158" s="276"/>
      <c r="G158" s="276"/>
      <c r="H158" s="276"/>
      <c r="I158" s="276"/>
      <c r="J158" s="276"/>
      <c r="K158" s="276"/>
      <c r="L158" s="276"/>
      <c r="M158" s="276"/>
      <c r="N158" s="276"/>
      <c r="O158" s="276"/>
      <c r="P158" s="277"/>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75" t="s">
        <v>2566</v>
      </c>
      <c r="B159" s="276"/>
      <c r="C159" s="276"/>
      <c r="D159" s="276"/>
      <c r="E159" s="276"/>
      <c r="F159" s="276"/>
      <c r="G159" s="276"/>
      <c r="H159" s="276"/>
      <c r="I159" s="276"/>
      <c r="J159" s="276"/>
      <c r="K159" s="276"/>
      <c r="L159" s="276"/>
      <c r="M159" s="276"/>
      <c r="N159" s="276"/>
      <c r="O159" s="276"/>
      <c r="P159" s="277"/>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2567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96</v>
      </c>
      <c r="AH162" s="254"/>
      <c r="AI162" s="254"/>
      <c r="AJ162" s="254"/>
      <c r="AK162" s="75">
        <f>(('Artículo 123 (resumen PI)'!C16*0.8+'Artículo 123 (resumen PI)'!F16*0.2)+('Artículo 123 (resumen PNT)'!C16*0.8+'Artículo 123 (resumen PNT)'!F16*0.2))/2</f>
        <v>100.00000000000006</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2568</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76</v>
      </c>
      <c r="B167" s="269"/>
      <c r="C167" s="269"/>
      <c r="D167" s="269"/>
      <c r="E167" s="269"/>
      <c r="F167" s="269"/>
      <c r="G167" s="269"/>
      <c r="H167" s="269"/>
      <c r="I167" s="269"/>
      <c r="J167" s="269"/>
      <c r="K167" s="269"/>
      <c r="L167" s="269"/>
      <c r="M167" s="269"/>
      <c r="N167" s="269"/>
      <c r="O167" s="269"/>
      <c r="P167" s="269"/>
      <c r="Q167" s="69" t="s">
        <v>99</v>
      </c>
      <c r="R167" s="270" t="s">
        <v>100</v>
      </c>
      <c r="S167" s="270"/>
      <c r="T167" s="270"/>
      <c r="U167" s="270"/>
      <c r="V167" s="270"/>
      <c r="W167" s="270"/>
      <c r="X167" s="270"/>
      <c r="Y167" s="270"/>
      <c r="Z167" s="270"/>
      <c r="AA167" s="270"/>
      <c r="AB167" s="270"/>
      <c r="AC167" s="270"/>
      <c r="AD167" s="270"/>
      <c r="AE167" s="270"/>
      <c r="AF167" s="70" t="s">
        <v>99</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5" t="s">
        <v>1060</v>
      </c>
      <c r="B168" s="276"/>
      <c r="C168" s="276"/>
      <c r="D168" s="276"/>
      <c r="E168" s="276"/>
      <c r="F168" s="276"/>
      <c r="G168" s="276"/>
      <c r="H168" s="276"/>
      <c r="I168" s="276"/>
      <c r="J168" s="276"/>
      <c r="K168" s="276"/>
      <c r="L168" s="276"/>
      <c r="M168" s="276"/>
      <c r="N168" s="276"/>
      <c r="O168" s="276"/>
      <c r="P168" s="277"/>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5">
      <c r="A169" s="275" t="s">
        <v>1062</v>
      </c>
      <c r="B169" s="276"/>
      <c r="C169" s="276"/>
      <c r="D169" s="276"/>
      <c r="E169" s="276"/>
      <c r="F169" s="276"/>
      <c r="G169" s="276"/>
      <c r="H169" s="276"/>
      <c r="I169" s="276"/>
      <c r="J169" s="276"/>
      <c r="K169" s="276"/>
      <c r="L169" s="276"/>
      <c r="M169" s="276"/>
      <c r="N169" s="276"/>
      <c r="O169" s="276"/>
      <c r="P169" s="277"/>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75" t="s">
        <v>2569</v>
      </c>
      <c r="B170" s="276"/>
      <c r="C170" s="276"/>
      <c r="D170" s="276"/>
      <c r="E170" s="276"/>
      <c r="F170" s="276"/>
      <c r="G170" s="276"/>
      <c r="H170" s="276"/>
      <c r="I170" s="276"/>
      <c r="J170" s="276"/>
      <c r="K170" s="276"/>
      <c r="L170" s="276"/>
      <c r="M170" s="276"/>
      <c r="N170" s="276"/>
      <c r="O170" s="276"/>
      <c r="P170" s="277"/>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75" t="s">
        <v>2570</v>
      </c>
      <c r="B171" s="276"/>
      <c r="C171" s="276"/>
      <c r="D171" s="276"/>
      <c r="E171" s="276"/>
      <c r="F171" s="276"/>
      <c r="G171" s="276"/>
      <c r="H171" s="276"/>
      <c r="I171" s="276"/>
      <c r="J171" s="276"/>
      <c r="K171" s="276"/>
      <c r="L171" s="276"/>
      <c r="M171" s="276"/>
      <c r="N171" s="276"/>
      <c r="O171" s="276"/>
      <c r="P171" s="277"/>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x14ac:dyDescent="0.25">
      <c r="A172" s="275" t="s">
        <v>2571</v>
      </c>
      <c r="B172" s="276"/>
      <c r="C172" s="276"/>
      <c r="D172" s="276"/>
      <c r="E172" s="276"/>
      <c r="F172" s="276"/>
      <c r="G172" s="276"/>
      <c r="H172" s="276"/>
      <c r="I172" s="276"/>
      <c r="J172" s="276"/>
      <c r="K172" s="276"/>
      <c r="L172" s="276"/>
      <c r="M172" s="276"/>
      <c r="N172" s="276"/>
      <c r="O172" s="276"/>
      <c r="P172" s="277"/>
      <c r="Q172" s="71">
        <v>2</v>
      </c>
      <c r="R172" s="265"/>
      <c r="S172" s="265"/>
      <c r="T172" s="265"/>
      <c r="U172" s="265"/>
      <c r="V172" s="265"/>
      <c r="W172" s="265"/>
      <c r="X172" s="265"/>
      <c r="Y172" s="265"/>
      <c r="Z172" s="265"/>
      <c r="AA172" s="265"/>
      <c r="AB172" s="265"/>
      <c r="AC172" s="265"/>
      <c r="AD172" s="265"/>
      <c r="AE172" s="265"/>
      <c r="AF172" s="71">
        <v>2</v>
      </c>
      <c r="AG172" s="265"/>
      <c r="AH172" s="265"/>
      <c r="AI172" s="265"/>
      <c r="AJ172" s="265"/>
      <c r="AK172" s="265"/>
      <c r="AL172" s="265"/>
      <c r="AM172" s="265"/>
      <c r="AN172" s="265"/>
      <c r="AO172" s="265"/>
      <c r="AP172" s="265"/>
      <c r="AQ172" s="265"/>
      <c r="AR172" s="265"/>
      <c r="AS172" s="265"/>
      <c r="AT172" s="265"/>
    </row>
    <row r="173" spans="1:46" s="24" customFormat="1" ht="45" customHeight="1" x14ac:dyDescent="0.25">
      <c r="A173" s="275" t="s">
        <v>2497</v>
      </c>
      <c r="B173" s="276"/>
      <c r="C173" s="276"/>
      <c r="D173" s="276"/>
      <c r="E173" s="276"/>
      <c r="F173" s="276"/>
      <c r="G173" s="276"/>
      <c r="H173" s="276"/>
      <c r="I173" s="276"/>
      <c r="J173" s="276"/>
      <c r="K173" s="276"/>
      <c r="L173" s="276"/>
      <c r="M173" s="276"/>
      <c r="N173" s="276"/>
      <c r="O173" s="276"/>
      <c r="P173" s="277"/>
      <c r="Q173" s="71">
        <v>2</v>
      </c>
      <c r="R173" s="264"/>
      <c r="S173" s="264"/>
      <c r="T173" s="264"/>
      <c r="U173" s="264"/>
      <c r="V173" s="264"/>
      <c r="W173" s="264"/>
      <c r="X173" s="264"/>
      <c r="Y173" s="264"/>
      <c r="Z173" s="264"/>
      <c r="AA173" s="264"/>
      <c r="AB173" s="264"/>
      <c r="AC173" s="264"/>
      <c r="AD173" s="264"/>
      <c r="AE173" s="264"/>
      <c r="AF173" s="71">
        <v>2</v>
      </c>
      <c r="AG173" s="264"/>
      <c r="AH173" s="264"/>
      <c r="AI173" s="264"/>
      <c r="AJ173" s="264"/>
      <c r="AK173" s="264"/>
      <c r="AL173" s="264"/>
      <c r="AM173" s="264"/>
      <c r="AN173" s="264"/>
      <c r="AO173" s="264"/>
      <c r="AP173" s="264"/>
      <c r="AQ173" s="264"/>
      <c r="AR173" s="264"/>
      <c r="AS173" s="264"/>
      <c r="AT173" s="264"/>
    </row>
    <row r="174" spans="1:46" s="24" customFormat="1" ht="45" customHeight="1" x14ac:dyDescent="0.25">
      <c r="A174" s="275" t="s">
        <v>2572</v>
      </c>
      <c r="B174" s="276"/>
      <c r="C174" s="276"/>
      <c r="D174" s="276"/>
      <c r="E174" s="276"/>
      <c r="F174" s="276"/>
      <c r="G174" s="276"/>
      <c r="H174" s="276"/>
      <c r="I174" s="276"/>
      <c r="J174" s="276"/>
      <c r="K174" s="276"/>
      <c r="L174" s="276"/>
      <c r="M174" s="276"/>
      <c r="N174" s="276"/>
      <c r="O174" s="276"/>
      <c r="P174" s="277"/>
      <c r="Q174" s="71">
        <v>2</v>
      </c>
      <c r="R174" s="265"/>
      <c r="S174" s="265"/>
      <c r="T174" s="265"/>
      <c r="U174" s="265"/>
      <c r="V174" s="265"/>
      <c r="W174" s="265"/>
      <c r="X174" s="265"/>
      <c r="Y174" s="265"/>
      <c r="Z174" s="265"/>
      <c r="AA174" s="265"/>
      <c r="AB174" s="265"/>
      <c r="AC174" s="265"/>
      <c r="AD174" s="265"/>
      <c r="AE174" s="265"/>
      <c r="AF174" s="71">
        <v>2</v>
      </c>
      <c r="AG174" s="265"/>
      <c r="AH174" s="265"/>
      <c r="AI174" s="265"/>
      <c r="AJ174" s="265"/>
      <c r="AK174" s="265"/>
      <c r="AL174" s="265"/>
      <c r="AM174" s="265"/>
      <c r="AN174" s="265"/>
      <c r="AO174" s="265"/>
      <c r="AP174" s="265"/>
      <c r="AQ174" s="265"/>
      <c r="AR174" s="265"/>
      <c r="AS174" s="265"/>
      <c r="AT174" s="265"/>
    </row>
    <row r="175" spans="1:46" s="24" customFormat="1" ht="45" customHeight="1" x14ac:dyDescent="0.25">
      <c r="A175" s="275" t="s">
        <v>2573</v>
      </c>
      <c r="B175" s="276"/>
      <c r="C175" s="276"/>
      <c r="D175" s="276"/>
      <c r="E175" s="276"/>
      <c r="F175" s="276"/>
      <c r="G175" s="276"/>
      <c r="H175" s="276"/>
      <c r="I175" s="276"/>
      <c r="J175" s="276"/>
      <c r="K175" s="276"/>
      <c r="L175" s="276"/>
      <c r="M175" s="276"/>
      <c r="N175" s="276"/>
      <c r="O175" s="276"/>
      <c r="P175" s="277"/>
      <c r="Q175" s="71">
        <v>2</v>
      </c>
      <c r="R175" s="265"/>
      <c r="S175" s="265"/>
      <c r="T175" s="265"/>
      <c r="U175" s="265"/>
      <c r="V175" s="265"/>
      <c r="W175" s="265"/>
      <c r="X175" s="265"/>
      <c r="Y175" s="265"/>
      <c r="Z175" s="265"/>
      <c r="AA175" s="265"/>
      <c r="AB175" s="265"/>
      <c r="AC175" s="265"/>
      <c r="AD175" s="265"/>
      <c r="AE175" s="265"/>
      <c r="AF175" s="71">
        <v>2</v>
      </c>
      <c r="AG175" s="265"/>
      <c r="AH175" s="265"/>
      <c r="AI175" s="265"/>
      <c r="AJ175" s="265"/>
      <c r="AK175" s="265"/>
      <c r="AL175" s="265"/>
      <c r="AM175" s="265"/>
      <c r="AN175" s="265"/>
      <c r="AO175" s="265"/>
      <c r="AP175" s="265"/>
      <c r="AQ175" s="265"/>
      <c r="AR175" s="265"/>
      <c r="AS175" s="265"/>
      <c r="AT175" s="265"/>
    </row>
    <row r="176" spans="1:46" s="24" customFormat="1" ht="45" customHeight="1" x14ac:dyDescent="0.25">
      <c r="A176" s="275" t="s">
        <v>2574</v>
      </c>
      <c r="B176" s="276"/>
      <c r="C176" s="276"/>
      <c r="D176" s="276"/>
      <c r="E176" s="276"/>
      <c r="F176" s="276"/>
      <c r="G176" s="276"/>
      <c r="H176" s="276"/>
      <c r="I176" s="276"/>
      <c r="J176" s="276"/>
      <c r="K176" s="276"/>
      <c r="L176" s="276"/>
      <c r="M176" s="276"/>
      <c r="N176" s="276"/>
      <c r="O176" s="276"/>
      <c r="P176" s="277"/>
      <c r="Q176" s="71">
        <v>2</v>
      </c>
      <c r="R176" s="265"/>
      <c r="S176" s="265"/>
      <c r="T176" s="265"/>
      <c r="U176" s="265"/>
      <c r="V176" s="265"/>
      <c r="W176" s="265"/>
      <c r="X176" s="265"/>
      <c r="Y176" s="265"/>
      <c r="Z176" s="265"/>
      <c r="AA176" s="265"/>
      <c r="AB176" s="265"/>
      <c r="AC176" s="265"/>
      <c r="AD176" s="265"/>
      <c r="AE176" s="265"/>
      <c r="AF176" s="71">
        <v>2</v>
      </c>
      <c r="AG176" s="265"/>
      <c r="AH176" s="265"/>
      <c r="AI176" s="265"/>
      <c r="AJ176" s="265"/>
      <c r="AK176" s="265"/>
      <c r="AL176" s="265"/>
      <c r="AM176" s="265"/>
      <c r="AN176" s="265"/>
      <c r="AO176" s="265"/>
      <c r="AP176" s="265"/>
      <c r="AQ176" s="265"/>
      <c r="AR176" s="265"/>
      <c r="AS176" s="265"/>
      <c r="AT176" s="265"/>
    </row>
    <row r="177" spans="1:46" s="24" customFormat="1" ht="45" customHeight="1" x14ac:dyDescent="0.25">
      <c r="A177" s="275" t="s">
        <v>2575</v>
      </c>
      <c r="B177" s="276"/>
      <c r="C177" s="276"/>
      <c r="D177" s="276"/>
      <c r="E177" s="276"/>
      <c r="F177" s="276"/>
      <c r="G177" s="276"/>
      <c r="H177" s="276"/>
      <c r="I177" s="276"/>
      <c r="J177" s="276"/>
      <c r="K177" s="276"/>
      <c r="L177" s="276"/>
      <c r="M177" s="276"/>
      <c r="N177" s="276"/>
      <c r="O177" s="276"/>
      <c r="P177" s="277"/>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s="24" customFormat="1" ht="45" customHeight="1" x14ac:dyDescent="0.25">
      <c r="A178" s="275" t="s">
        <v>2576</v>
      </c>
      <c r="B178" s="276"/>
      <c r="C178" s="276"/>
      <c r="D178" s="276"/>
      <c r="E178" s="276"/>
      <c r="F178" s="276"/>
      <c r="G178" s="276"/>
      <c r="H178" s="276"/>
      <c r="I178" s="276"/>
      <c r="J178" s="276"/>
      <c r="K178" s="276"/>
      <c r="L178" s="276"/>
      <c r="M178" s="276"/>
      <c r="N178" s="276"/>
      <c r="O178" s="276"/>
      <c r="P178" s="277"/>
      <c r="Q178" s="71">
        <v>2</v>
      </c>
      <c r="R178" s="265"/>
      <c r="S178" s="265"/>
      <c r="T178" s="265"/>
      <c r="U178" s="265"/>
      <c r="V178" s="265"/>
      <c r="W178" s="265"/>
      <c r="X178" s="265"/>
      <c r="Y178" s="265"/>
      <c r="Z178" s="265"/>
      <c r="AA178" s="265"/>
      <c r="AB178" s="265"/>
      <c r="AC178" s="265"/>
      <c r="AD178" s="265"/>
      <c r="AE178" s="265"/>
      <c r="AF178" s="71">
        <v>2</v>
      </c>
      <c r="AG178" s="265"/>
      <c r="AH178" s="265"/>
      <c r="AI178" s="265"/>
      <c r="AJ178" s="265"/>
      <c r="AK178" s="265"/>
      <c r="AL178" s="265"/>
      <c r="AM178" s="265"/>
      <c r="AN178" s="265"/>
      <c r="AO178" s="265"/>
      <c r="AP178" s="265"/>
      <c r="AQ178" s="265"/>
      <c r="AR178" s="265"/>
      <c r="AS178" s="265"/>
      <c r="AT178" s="265"/>
    </row>
    <row r="179" spans="1:46" s="24" customFormat="1" ht="45" customHeight="1" x14ac:dyDescent="0.25">
      <c r="A179" s="275" t="s">
        <v>2577</v>
      </c>
      <c r="B179" s="276"/>
      <c r="C179" s="276"/>
      <c r="D179" s="276"/>
      <c r="E179" s="276"/>
      <c r="F179" s="276"/>
      <c r="G179" s="276"/>
      <c r="H179" s="276"/>
      <c r="I179" s="276"/>
      <c r="J179" s="276"/>
      <c r="K179" s="276"/>
      <c r="L179" s="276"/>
      <c r="M179" s="276"/>
      <c r="N179" s="276"/>
      <c r="O179" s="276"/>
      <c r="P179" s="277"/>
      <c r="Q179" s="71">
        <v>2</v>
      </c>
      <c r="R179" s="265"/>
      <c r="S179" s="265"/>
      <c r="T179" s="265"/>
      <c r="U179" s="265"/>
      <c r="V179" s="265"/>
      <c r="W179" s="265"/>
      <c r="X179" s="265"/>
      <c r="Y179" s="265"/>
      <c r="Z179" s="265"/>
      <c r="AA179" s="265"/>
      <c r="AB179" s="265"/>
      <c r="AC179" s="265"/>
      <c r="AD179" s="265"/>
      <c r="AE179" s="265"/>
      <c r="AF179" s="71">
        <v>2</v>
      </c>
      <c r="AG179" s="265"/>
      <c r="AH179" s="265"/>
      <c r="AI179" s="265"/>
      <c r="AJ179" s="265"/>
      <c r="AK179" s="265"/>
      <c r="AL179" s="265"/>
      <c r="AM179" s="265"/>
      <c r="AN179" s="265"/>
      <c r="AO179" s="265"/>
      <c r="AP179" s="265"/>
      <c r="AQ179" s="265"/>
      <c r="AR179" s="265"/>
      <c r="AS179" s="265"/>
      <c r="AT179" s="265"/>
    </row>
    <row r="180" spans="1:46" s="24" customFormat="1" ht="45" customHeight="1" x14ac:dyDescent="0.25">
      <c r="A180" s="275" t="s">
        <v>2578</v>
      </c>
      <c r="B180" s="276"/>
      <c r="C180" s="276"/>
      <c r="D180" s="276"/>
      <c r="E180" s="276"/>
      <c r="F180" s="276"/>
      <c r="G180" s="276"/>
      <c r="H180" s="276"/>
      <c r="I180" s="276"/>
      <c r="J180" s="276"/>
      <c r="K180" s="276"/>
      <c r="L180" s="276"/>
      <c r="M180" s="276"/>
      <c r="N180" s="276"/>
      <c r="O180" s="276"/>
      <c r="P180" s="277"/>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s="24" customFormat="1" ht="45" customHeight="1" x14ac:dyDescent="0.25">
      <c r="A181" s="275" t="s">
        <v>2579</v>
      </c>
      <c r="B181" s="276"/>
      <c r="C181" s="276"/>
      <c r="D181" s="276"/>
      <c r="E181" s="276"/>
      <c r="F181" s="276"/>
      <c r="G181" s="276"/>
      <c r="H181" s="276"/>
      <c r="I181" s="276"/>
      <c r="J181" s="276"/>
      <c r="K181" s="276"/>
      <c r="L181" s="276"/>
      <c r="M181" s="276"/>
      <c r="N181" s="276"/>
      <c r="O181" s="276"/>
      <c r="P181" s="277"/>
      <c r="Q181" s="71">
        <v>2</v>
      </c>
      <c r="R181" s="265"/>
      <c r="S181" s="265"/>
      <c r="T181" s="265"/>
      <c r="U181" s="265"/>
      <c r="V181" s="265"/>
      <c r="W181" s="265"/>
      <c r="X181" s="265"/>
      <c r="Y181" s="265"/>
      <c r="Z181" s="265"/>
      <c r="AA181" s="265"/>
      <c r="AB181" s="265"/>
      <c r="AC181" s="265"/>
      <c r="AD181" s="265"/>
      <c r="AE181" s="265"/>
      <c r="AF181" s="71">
        <v>2</v>
      </c>
      <c r="AG181" s="265"/>
      <c r="AH181" s="265"/>
      <c r="AI181" s="265"/>
      <c r="AJ181" s="265"/>
      <c r="AK181" s="265"/>
      <c r="AL181" s="265"/>
      <c r="AM181" s="265"/>
      <c r="AN181" s="265"/>
      <c r="AO181" s="265"/>
      <c r="AP181" s="265"/>
      <c r="AQ181" s="265"/>
      <c r="AR181" s="265"/>
      <c r="AS181" s="265"/>
      <c r="AT181" s="265"/>
    </row>
    <row r="182" spans="1:46" s="24" customFormat="1" ht="45" customHeight="1" x14ac:dyDescent="0.25">
      <c r="A182" s="275" t="s">
        <v>2580</v>
      </c>
      <c r="B182" s="276"/>
      <c r="C182" s="276"/>
      <c r="D182" s="276"/>
      <c r="E182" s="276"/>
      <c r="F182" s="276"/>
      <c r="G182" s="276"/>
      <c r="H182" s="276"/>
      <c r="I182" s="276"/>
      <c r="J182" s="276"/>
      <c r="K182" s="276"/>
      <c r="L182" s="276"/>
      <c r="M182" s="276"/>
      <c r="N182" s="276"/>
      <c r="O182" s="276"/>
      <c r="P182" s="277"/>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s="24" customFormat="1" ht="45" customHeight="1" x14ac:dyDescent="0.25">
      <c r="A183" s="275" t="s">
        <v>2581</v>
      </c>
      <c r="B183" s="276"/>
      <c r="C183" s="276"/>
      <c r="D183" s="276"/>
      <c r="E183" s="276"/>
      <c r="F183" s="276"/>
      <c r="G183" s="276"/>
      <c r="H183" s="276"/>
      <c r="I183" s="276"/>
      <c r="J183" s="276"/>
      <c r="K183" s="276"/>
      <c r="L183" s="276"/>
      <c r="M183" s="276"/>
      <c r="N183" s="276"/>
      <c r="O183" s="276"/>
      <c r="P183" s="277"/>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s="24" customFormat="1" ht="45" customHeight="1" x14ac:dyDescent="0.25">
      <c r="A184" s="275" t="s">
        <v>2582</v>
      </c>
      <c r="B184" s="276"/>
      <c r="C184" s="276"/>
      <c r="D184" s="276"/>
      <c r="E184" s="276"/>
      <c r="F184" s="276"/>
      <c r="G184" s="276"/>
      <c r="H184" s="276"/>
      <c r="I184" s="276"/>
      <c r="J184" s="276"/>
      <c r="K184" s="276"/>
      <c r="L184" s="276"/>
      <c r="M184" s="276"/>
      <c r="N184" s="276"/>
      <c r="O184" s="276"/>
      <c r="P184" s="277"/>
      <c r="Q184" s="71">
        <v>2</v>
      </c>
      <c r="R184" s="265"/>
      <c r="S184" s="265"/>
      <c r="T184" s="265"/>
      <c r="U184" s="265"/>
      <c r="V184" s="265"/>
      <c r="W184" s="265"/>
      <c r="X184" s="265"/>
      <c r="Y184" s="265"/>
      <c r="Z184" s="265"/>
      <c r="AA184" s="265"/>
      <c r="AB184" s="265"/>
      <c r="AC184" s="265"/>
      <c r="AD184" s="265"/>
      <c r="AE184" s="265"/>
      <c r="AF184" s="71">
        <v>2</v>
      </c>
      <c r="AG184" s="265"/>
      <c r="AH184" s="265"/>
      <c r="AI184" s="265"/>
      <c r="AJ184" s="265"/>
      <c r="AK184" s="265"/>
      <c r="AL184" s="265"/>
      <c r="AM184" s="265"/>
      <c r="AN184" s="265"/>
      <c r="AO184" s="265"/>
      <c r="AP184" s="265"/>
      <c r="AQ184" s="265"/>
      <c r="AR184" s="265"/>
      <c r="AS184" s="265"/>
      <c r="AT184" s="265"/>
    </row>
    <row r="185" spans="1:46" s="24" customFormat="1" ht="45" customHeight="1" x14ac:dyDescent="0.25">
      <c r="A185" s="275" t="s">
        <v>2583</v>
      </c>
      <c r="B185" s="276"/>
      <c r="C185" s="276"/>
      <c r="D185" s="276"/>
      <c r="E185" s="276"/>
      <c r="F185" s="276"/>
      <c r="G185" s="276"/>
      <c r="H185" s="276"/>
      <c r="I185" s="276"/>
      <c r="J185" s="276"/>
      <c r="K185" s="276"/>
      <c r="L185" s="276"/>
      <c r="M185" s="276"/>
      <c r="N185" s="276"/>
      <c r="O185" s="276"/>
      <c r="P185" s="277"/>
      <c r="Q185" s="71">
        <v>2</v>
      </c>
      <c r="R185" s="265"/>
      <c r="S185" s="265"/>
      <c r="T185" s="265"/>
      <c r="U185" s="265"/>
      <c r="V185" s="265"/>
      <c r="W185" s="265"/>
      <c r="X185" s="265"/>
      <c r="Y185" s="265"/>
      <c r="Z185" s="265"/>
      <c r="AA185" s="265"/>
      <c r="AB185" s="265"/>
      <c r="AC185" s="265"/>
      <c r="AD185" s="265"/>
      <c r="AE185" s="265"/>
      <c r="AF185" s="71">
        <v>2</v>
      </c>
      <c r="AG185" s="265"/>
      <c r="AH185" s="265"/>
      <c r="AI185" s="265"/>
      <c r="AJ185" s="265"/>
      <c r="AK185" s="265"/>
      <c r="AL185" s="265"/>
      <c r="AM185" s="265"/>
      <c r="AN185" s="265"/>
      <c r="AO185" s="265"/>
      <c r="AP185" s="265"/>
      <c r="AQ185" s="265"/>
      <c r="AR185" s="265"/>
      <c r="AS185" s="265"/>
      <c r="AT185" s="265"/>
    </row>
    <row r="186" spans="1:46" s="24" customFormat="1" ht="45" customHeight="1" x14ac:dyDescent="0.25">
      <c r="A186" s="275" t="s">
        <v>2584</v>
      </c>
      <c r="B186" s="276"/>
      <c r="C186" s="276"/>
      <c r="D186" s="276"/>
      <c r="E186" s="276"/>
      <c r="F186" s="276"/>
      <c r="G186" s="276"/>
      <c r="H186" s="276"/>
      <c r="I186" s="276"/>
      <c r="J186" s="276"/>
      <c r="K186" s="276"/>
      <c r="L186" s="276"/>
      <c r="M186" s="276"/>
      <c r="N186" s="276"/>
      <c r="O186" s="276"/>
      <c r="P186" s="277"/>
      <c r="Q186" s="71">
        <v>2</v>
      </c>
      <c r="R186" s="265"/>
      <c r="S186" s="265"/>
      <c r="T186" s="265"/>
      <c r="U186" s="265"/>
      <c r="V186" s="265"/>
      <c r="W186" s="265"/>
      <c r="X186" s="265"/>
      <c r="Y186" s="265"/>
      <c r="Z186" s="265"/>
      <c r="AA186" s="265"/>
      <c r="AB186" s="265"/>
      <c r="AC186" s="265"/>
      <c r="AD186" s="265"/>
      <c r="AE186" s="265"/>
      <c r="AF186" s="71">
        <v>2</v>
      </c>
      <c r="AG186" s="265"/>
      <c r="AH186" s="265"/>
      <c r="AI186" s="265"/>
      <c r="AJ186" s="265"/>
      <c r="AK186" s="265"/>
      <c r="AL186" s="265"/>
      <c r="AM186" s="265"/>
      <c r="AN186" s="265"/>
      <c r="AO186" s="265"/>
      <c r="AP186" s="265"/>
      <c r="AQ186" s="265"/>
      <c r="AR186" s="265"/>
      <c r="AS186" s="265"/>
      <c r="AT186" s="265"/>
    </row>
    <row r="187" spans="1:46" s="24" customFormat="1" ht="45" customHeight="1" x14ac:dyDescent="0.25">
      <c r="A187" s="275" t="s">
        <v>2585</v>
      </c>
      <c r="B187" s="276"/>
      <c r="C187" s="276"/>
      <c r="D187" s="276"/>
      <c r="E187" s="276"/>
      <c r="F187" s="276"/>
      <c r="G187" s="276"/>
      <c r="H187" s="276"/>
      <c r="I187" s="276"/>
      <c r="J187" s="276"/>
      <c r="K187" s="276"/>
      <c r="L187" s="276"/>
      <c r="M187" s="276"/>
      <c r="N187" s="276"/>
      <c r="O187" s="276"/>
      <c r="P187" s="277"/>
      <c r="Q187" s="71">
        <v>2</v>
      </c>
      <c r="R187" s="265"/>
      <c r="S187" s="265"/>
      <c r="T187" s="265"/>
      <c r="U187" s="265"/>
      <c r="V187" s="265"/>
      <c r="W187" s="265"/>
      <c r="X187" s="265"/>
      <c r="Y187" s="265"/>
      <c r="Z187" s="265"/>
      <c r="AA187" s="265"/>
      <c r="AB187" s="265"/>
      <c r="AC187" s="265"/>
      <c r="AD187" s="265"/>
      <c r="AE187" s="265"/>
      <c r="AF187" s="71">
        <v>2</v>
      </c>
      <c r="AG187" s="265"/>
      <c r="AH187" s="265"/>
      <c r="AI187" s="265"/>
      <c r="AJ187" s="265"/>
      <c r="AK187" s="265"/>
      <c r="AL187" s="265"/>
      <c r="AM187" s="265"/>
      <c r="AN187" s="265"/>
      <c r="AO187" s="265"/>
      <c r="AP187" s="265"/>
      <c r="AQ187" s="265"/>
      <c r="AR187" s="265"/>
      <c r="AS187" s="265"/>
      <c r="AT187" s="265"/>
    </row>
    <row r="188" spans="1:46" s="24" customFormat="1" ht="45" customHeight="1" x14ac:dyDescent="0.25">
      <c r="A188" s="275" t="s">
        <v>2586</v>
      </c>
      <c r="B188" s="276"/>
      <c r="C188" s="276"/>
      <c r="D188" s="276"/>
      <c r="E188" s="276"/>
      <c r="F188" s="276"/>
      <c r="G188" s="276"/>
      <c r="H188" s="276"/>
      <c r="I188" s="276"/>
      <c r="J188" s="276"/>
      <c r="K188" s="276"/>
      <c r="L188" s="276"/>
      <c r="M188" s="276"/>
      <c r="N188" s="276"/>
      <c r="O188" s="276"/>
      <c r="P188" s="277"/>
      <c r="Q188" s="71">
        <v>2</v>
      </c>
      <c r="R188" s="265"/>
      <c r="S188" s="265"/>
      <c r="T188" s="265"/>
      <c r="U188" s="265"/>
      <c r="V188" s="265"/>
      <c r="W188" s="265"/>
      <c r="X188" s="265"/>
      <c r="Y188" s="265"/>
      <c r="Z188" s="265"/>
      <c r="AA188" s="265"/>
      <c r="AB188" s="265"/>
      <c r="AC188" s="265"/>
      <c r="AD188" s="265"/>
      <c r="AE188" s="265"/>
      <c r="AF188" s="71">
        <v>2</v>
      </c>
      <c r="AG188" s="265"/>
      <c r="AH188" s="265"/>
      <c r="AI188" s="265"/>
      <c r="AJ188" s="265"/>
      <c r="AK188" s="265"/>
      <c r="AL188" s="265"/>
      <c r="AM188" s="265"/>
      <c r="AN188" s="265"/>
      <c r="AO188" s="265"/>
      <c r="AP188" s="265"/>
      <c r="AQ188" s="265"/>
      <c r="AR188" s="265"/>
      <c r="AS188" s="265"/>
      <c r="AT188" s="265"/>
    </row>
    <row r="189" spans="1:46" s="24" customFormat="1" ht="45" customHeight="1" x14ac:dyDescent="0.25">
      <c r="A189" s="275" t="s">
        <v>2587</v>
      </c>
      <c r="B189" s="276"/>
      <c r="C189" s="276"/>
      <c r="D189" s="276"/>
      <c r="E189" s="276"/>
      <c r="F189" s="276"/>
      <c r="G189" s="276"/>
      <c r="H189" s="276"/>
      <c r="I189" s="276"/>
      <c r="J189" s="276"/>
      <c r="K189" s="276"/>
      <c r="L189" s="276"/>
      <c r="M189" s="276"/>
      <c r="N189" s="276"/>
      <c r="O189" s="276"/>
      <c r="P189" s="277"/>
      <c r="Q189" s="71">
        <v>2</v>
      </c>
      <c r="R189" s="265"/>
      <c r="S189" s="265"/>
      <c r="T189" s="265"/>
      <c r="U189" s="265"/>
      <c r="V189" s="265"/>
      <c r="W189" s="265"/>
      <c r="X189" s="265"/>
      <c r="Y189" s="265"/>
      <c r="Z189" s="265"/>
      <c r="AA189" s="265"/>
      <c r="AB189" s="265"/>
      <c r="AC189" s="265"/>
      <c r="AD189" s="265"/>
      <c r="AE189" s="265"/>
      <c r="AF189" s="71">
        <v>2</v>
      </c>
      <c r="AG189" s="265"/>
      <c r="AH189" s="265"/>
      <c r="AI189" s="265"/>
      <c r="AJ189" s="265"/>
      <c r="AK189" s="265"/>
      <c r="AL189" s="265"/>
      <c r="AM189" s="265"/>
      <c r="AN189" s="265"/>
      <c r="AO189" s="265"/>
      <c r="AP189" s="265"/>
      <c r="AQ189" s="265"/>
      <c r="AR189" s="265"/>
      <c r="AS189" s="265"/>
      <c r="AT189" s="265"/>
    </row>
    <row r="190" spans="1:46" s="24" customFormat="1" ht="45" customHeight="1" x14ac:dyDescent="0.25">
      <c r="A190" s="275" t="s">
        <v>2588</v>
      </c>
      <c r="B190" s="276"/>
      <c r="C190" s="276"/>
      <c r="D190" s="276"/>
      <c r="E190" s="276"/>
      <c r="F190" s="276"/>
      <c r="G190" s="276"/>
      <c r="H190" s="276"/>
      <c r="I190" s="276"/>
      <c r="J190" s="276"/>
      <c r="K190" s="276"/>
      <c r="L190" s="276"/>
      <c r="M190" s="276"/>
      <c r="N190" s="276"/>
      <c r="O190" s="276"/>
      <c r="P190" s="277"/>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s="24" customFormat="1" ht="45" customHeight="1" x14ac:dyDescent="0.25">
      <c r="A191" s="275" t="s">
        <v>2589</v>
      </c>
      <c r="B191" s="276"/>
      <c r="C191" s="276"/>
      <c r="D191" s="276"/>
      <c r="E191" s="276"/>
      <c r="F191" s="276"/>
      <c r="G191" s="276"/>
      <c r="H191" s="276"/>
      <c r="I191" s="276"/>
      <c r="J191" s="276"/>
      <c r="K191" s="276"/>
      <c r="L191" s="276"/>
      <c r="M191" s="276"/>
      <c r="N191" s="276"/>
      <c r="O191" s="276"/>
      <c r="P191" s="277"/>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s="24" customFormat="1" ht="45" customHeight="1" x14ac:dyDescent="0.25">
      <c r="A192" s="275" t="s">
        <v>2590</v>
      </c>
      <c r="B192" s="276"/>
      <c r="C192" s="276"/>
      <c r="D192" s="276"/>
      <c r="E192" s="276"/>
      <c r="F192" s="276"/>
      <c r="G192" s="276"/>
      <c r="H192" s="276"/>
      <c r="I192" s="276"/>
      <c r="J192" s="276"/>
      <c r="K192" s="276"/>
      <c r="L192" s="276"/>
      <c r="M192" s="276"/>
      <c r="N192" s="276"/>
      <c r="O192" s="276"/>
      <c r="P192" s="277"/>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s="24" customFormat="1" ht="45" customHeight="1" x14ac:dyDescent="0.25">
      <c r="A193" s="275" t="s">
        <v>2591</v>
      </c>
      <c r="B193" s="276"/>
      <c r="C193" s="276"/>
      <c r="D193" s="276"/>
      <c r="E193" s="276"/>
      <c r="F193" s="276"/>
      <c r="G193" s="276"/>
      <c r="H193" s="276"/>
      <c r="I193" s="276"/>
      <c r="J193" s="276"/>
      <c r="K193" s="276"/>
      <c r="L193" s="276"/>
      <c r="M193" s="276"/>
      <c r="N193" s="276"/>
      <c r="O193" s="276"/>
      <c r="P193" s="277"/>
      <c r="Q193" s="71">
        <v>2</v>
      </c>
      <c r="R193" s="264"/>
      <c r="S193" s="264"/>
      <c r="T193" s="264"/>
      <c r="U193" s="264"/>
      <c r="V193" s="264"/>
      <c r="W193" s="264"/>
      <c r="X193" s="264"/>
      <c r="Y193" s="264"/>
      <c r="Z193" s="264"/>
      <c r="AA193" s="264"/>
      <c r="AB193" s="264"/>
      <c r="AC193" s="264"/>
      <c r="AD193" s="264"/>
      <c r="AE193" s="264"/>
      <c r="AF193" s="71">
        <v>2</v>
      </c>
      <c r="AG193" s="264"/>
      <c r="AH193" s="264"/>
      <c r="AI193" s="264"/>
      <c r="AJ193" s="264"/>
      <c r="AK193" s="264"/>
      <c r="AL193" s="264"/>
      <c r="AM193" s="264"/>
      <c r="AN193" s="264"/>
      <c r="AO193" s="264"/>
      <c r="AP193" s="264"/>
      <c r="AQ193" s="264"/>
      <c r="AR193" s="264"/>
      <c r="AS193" s="264"/>
      <c r="AT193" s="264"/>
    </row>
    <row r="194" spans="1:46" s="24" customFormat="1" ht="45" customHeight="1" x14ac:dyDescent="0.25">
      <c r="A194" s="275" t="s">
        <v>2592</v>
      </c>
      <c r="B194" s="276"/>
      <c r="C194" s="276"/>
      <c r="D194" s="276"/>
      <c r="E194" s="276"/>
      <c r="F194" s="276"/>
      <c r="G194" s="276"/>
      <c r="H194" s="276"/>
      <c r="I194" s="276"/>
      <c r="J194" s="276"/>
      <c r="K194" s="276"/>
      <c r="L194" s="276"/>
      <c r="M194" s="276"/>
      <c r="N194" s="276"/>
      <c r="O194" s="276"/>
      <c r="P194" s="277"/>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s="24" customFormat="1" ht="45" customHeight="1" x14ac:dyDescent="0.25">
      <c r="A195" s="275" t="s">
        <v>2593</v>
      </c>
      <c r="B195" s="276"/>
      <c r="C195" s="276"/>
      <c r="D195" s="276"/>
      <c r="E195" s="276"/>
      <c r="F195" s="276"/>
      <c r="G195" s="276"/>
      <c r="H195" s="276"/>
      <c r="I195" s="276"/>
      <c r="J195" s="276"/>
      <c r="K195" s="276"/>
      <c r="L195" s="276"/>
      <c r="M195" s="276"/>
      <c r="N195" s="276"/>
      <c r="O195" s="276"/>
      <c r="P195" s="277"/>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s="24" customFormat="1" ht="45" customHeight="1" x14ac:dyDescent="0.25">
      <c r="A196" s="275" t="s">
        <v>2594</v>
      </c>
      <c r="B196" s="276"/>
      <c r="C196" s="276"/>
      <c r="D196" s="276"/>
      <c r="E196" s="276"/>
      <c r="F196" s="276"/>
      <c r="G196" s="276"/>
      <c r="H196" s="276"/>
      <c r="I196" s="276"/>
      <c r="J196" s="276"/>
      <c r="K196" s="276"/>
      <c r="L196" s="276"/>
      <c r="M196" s="276"/>
      <c r="N196" s="276"/>
      <c r="O196" s="276"/>
      <c r="P196" s="277"/>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s="24" customFormat="1" ht="45" customHeight="1" x14ac:dyDescent="0.25">
      <c r="A197" s="275" t="s">
        <v>2595</v>
      </c>
      <c r="B197" s="276"/>
      <c r="C197" s="276"/>
      <c r="D197" s="276"/>
      <c r="E197" s="276"/>
      <c r="F197" s="276"/>
      <c r="G197" s="276"/>
      <c r="H197" s="276"/>
      <c r="I197" s="276"/>
      <c r="J197" s="276"/>
      <c r="K197" s="276"/>
      <c r="L197" s="276"/>
      <c r="M197" s="276"/>
      <c r="N197" s="276"/>
      <c r="O197" s="276"/>
      <c r="P197" s="277"/>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s="24" customFormat="1" ht="45" customHeight="1" x14ac:dyDescent="0.25">
      <c r="A198" s="275" t="s">
        <v>2596</v>
      </c>
      <c r="B198" s="276"/>
      <c r="C198" s="276"/>
      <c r="D198" s="276"/>
      <c r="E198" s="276"/>
      <c r="F198" s="276"/>
      <c r="G198" s="276"/>
      <c r="H198" s="276"/>
      <c r="I198" s="276"/>
      <c r="J198" s="276"/>
      <c r="K198" s="276"/>
      <c r="L198" s="276"/>
      <c r="M198" s="276"/>
      <c r="N198" s="276"/>
      <c r="O198" s="276"/>
      <c r="P198" s="277"/>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111</v>
      </c>
      <c r="B200" s="266"/>
      <c r="C200" s="266"/>
      <c r="D200" s="266"/>
      <c r="E200" s="266"/>
      <c r="F200" s="266"/>
      <c r="G200" s="266"/>
      <c r="H200" s="266"/>
      <c r="I200" s="266"/>
      <c r="J200" s="266"/>
      <c r="K200" s="266"/>
      <c r="L200" s="266"/>
      <c r="M200" s="266"/>
      <c r="N200" s="266"/>
      <c r="O200" s="266"/>
      <c r="P200" s="266"/>
      <c r="Q200" s="73" t="s">
        <v>99</v>
      </c>
      <c r="R200" s="267" t="s">
        <v>100</v>
      </c>
      <c r="S200" s="267"/>
      <c r="T200" s="267"/>
      <c r="U200" s="267"/>
      <c r="V200" s="267"/>
      <c r="W200" s="267"/>
      <c r="X200" s="267"/>
      <c r="Y200" s="267"/>
      <c r="Z200" s="267"/>
      <c r="AA200" s="267"/>
      <c r="AB200" s="267"/>
      <c r="AC200" s="267"/>
      <c r="AD200" s="267"/>
      <c r="AE200" s="267"/>
      <c r="AF200" s="74" t="s">
        <v>99</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5" t="s">
        <v>2597</v>
      </c>
      <c r="B201" s="276"/>
      <c r="C201" s="276"/>
      <c r="D201" s="276"/>
      <c r="E201" s="276"/>
      <c r="F201" s="276"/>
      <c r="G201" s="276"/>
      <c r="H201" s="276"/>
      <c r="I201" s="276"/>
      <c r="J201" s="276"/>
      <c r="K201" s="276"/>
      <c r="L201" s="276"/>
      <c r="M201" s="276"/>
      <c r="N201" s="276"/>
      <c r="O201" s="276"/>
      <c r="P201" s="277"/>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75" t="s">
        <v>2598</v>
      </c>
      <c r="B202" s="276"/>
      <c r="C202" s="276"/>
      <c r="D202" s="276"/>
      <c r="E202" s="276"/>
      <c r="F202" s="276"/>
      <c r="G202" s="276"/>
      <c r="H202" s="276"/>
      <c r="I202" s="276"/>
      <c r="J202" s="276"/>
      <c r="K202" s="276"/>
      <c r="L202" s="276"/>
      <c r="M202" s="276"/>
      <c r="N202" s="276"/>
      <c r="O202" s="276"/>
      <c r="P202" s="277"/>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75" t="s">
        <v>2599</v>
      </c>
      <c r="B203" s="276"/>
      <c r="C203" s="276"/>
      <c r="D203" s="276"/>
      <c r="E203" s="276"/>
      <c r="F203" s="276"/>
      <c r="G203" s="276"/>
      <c r="H203" s="276"/>
      <c r="I203" s="276"/>
      <c r="J203" s="276"/>
      <c r="K203" s="276"/>
      <c r="L203" s="276"/>
      <c r="M203" s="276"/>
      <c r="N203" s="276"/>
      <c r="O203" s="276"/>
      <c r="P203" s="277"/>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75" t="s">
        <v>2600</v>
      </c>
      <c r="B204" s="276"/>
      <c r="C204" s="276"/>
      <c r="D204" s="276"/>
      <c r="E204" s="276"/>
      <c r="F204" s="276"/>
      <c r="G204" s="276"/>
      <c r="H204" s="276"/>
      <c r="I204" s="276"/>
      <c r="J204" s="276"/>
      <c r="K204" s="276"/>
      <c r="L204" s="276"/>
      <c r="M204" s="276"/>
      <c r="N204" s="276"/>
      <c r="O204" s="276"/>
      <c r="P204" s="277"/>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75" t="s">
        <v>2601</v>
      </c>
      <c r="B205" s="276"/>
      <c r="C205" s="276"/>
      <c r="D205" s="276"/>
      <c r="E205" s="276"/>
      <c r="F205" s="276"/>
      <c r="G205" s="276"/>
      <c r="H205" s="276"/>
      <c r="I205" s="276"/>
      <c r="J205" s="276"/>
      <c r="K205" s="276"/>
      <c r="L205" s="276"/>
      <c r="M205" s="276"/>
      <c r="N205" s="276"/>
      <c r="O205" s="276"/>
      <c r="P205" s="277"/>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2602</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96</v>
      </c>
      <c r="AH208" s="254"/>
      <c r="AI208" s="254"/>
      <c r="AJ208" s="254"/>
      <c r="AK208" s="75">
        <f>(('Artículo 123 (resumen PI)'!C17*0.8+'Artículo 123 (resumen PI)'!F17*0.2)+('Artículo 123 (resumen PNT)'!C17*0.8+'Artículo 123 (resumen PNT)'!F17*0.2))/2</f>
        <v>99.999999999999986</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2603</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3">
      <c r="A213" s="269" t="s">
        <v>76</v>
      </c>
      <c r="B213" s="269"/>
      <c r="C213" s="269"/>
      <c r="D213" s="269"/>
      <c r="E213" s="269"/>
      <c r="F213" s="269"/>
      <c r="G213" s="269"/>
      <c r="H213" s="269"/>
      <c r="I213" s="269"/>
      <c r="J213" s="269"/>
      <c r="K213" s="269"/>
      <c r="L213" s="269"/>
      <c r="M213" s="269"/>
      <c r="N213" s="269"/>
      <c r="O213" s="269"/>
      <c r="P213" s="269"/>
      <c r="Q213" s="69" t="s">
        <v>99</v>
      </c>
      <c r="R213" s="270" t="s">
        <v>100</v>
      </c>
      <c r="S213" s="270"/>
      <c r="T213" s="270"/>
      <c r="U213" s="270"/>
      <c r="V213" s="270"/>
      <c r="W213" s="270"/>
      <c r="X213" s="270"/>
      <c r="Y213" s="270"/>
      <c r="Z213" s="270"/>
      <c r="AA213" s="270"/>
      <c r="AB213" s="270"/>
      <c r="AC213" s="270"/>
      <c r="AD213" s="270"/>
      <c r="AE213" s="270"/>
      <c r="AF213" s="70" t="s">
        <v>99</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5" t="s">
        <v>2604</v>
      </c>
      <c r="B214" s="276"/>
      <c r="C214" s="276"/>
      <c r="D214" s="276"/>
      <c r="E214" s="276"/>
      <c r="F214" s="276"/>
      <c r="G214" s="276"/>
      <c r="H214" s="276"/>
      <c r="I214" s="276"/>
      <c r="J214" s="276"/>
      <c r="K214" s="276"/>
      <c r="L214" s="276"/>
      <c r="M214" s="276"/>
      <c r="N214" s="276"/>
      <c r="O214" s="276"/>
      <c r="P214" s="277"/>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x14ac:dyDescent="0.25">
      <c r="A215" s="275" t="s">
        <v>1062</v>
      </c>
      <c r="B215" s="276"/>
      <c r="C215" s="276"/>
      <c r="D215" s="276"/>
      <c r="E215" s="276"/>
      <c r="F215" s="276"/>
      <c r="G215" s="276"/>
      <c r="H215" s="276"/>
      <c r="I215" s="276"/>
      <c r="J215" s="276"/>
      <c r="K215" s="276"/>
      <c r="L215" s="276"/>
      <c r="M215" s="276"/>
      <c r="N215" s="276"/>
      <c r="O215" s="276"/>
      <c r="P215" s="277"/>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75" t="s">
        <v>2605</v>
      </c>
      <c r="B216" s="276"/>
      <c r="C216" s="276"/>
      <c r="D216" s="276"/>
      <c r="E216" s="276"/>
      <c r="F216" s="276"/>
      <c r="G216" s="276"/>
      <c r="H216" s="276"/>
      <c r="I216" s="276"/>
      <c r="J216" s="276"/>
      <c r="K216" s="276"/>
      <c r="L216" s="276"/>
      <c r="M216" s="276"/>
      <c r="N216" s="276"/>
      <c r="O216" s="276"/>
      <c r="P216" s="277"/>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75" t="s">
        <v>2543</v>
      </c>
      <c r="B217" s="276"/>
      <c r="C217" s="276"/>
      <c r="D217" s="276"/>
      <c r="E217" s="276"/>
      <c r="F217" s="276"/>
      <c r="G217" s="276"/>
      <c r="H217" s="276"/>
      <c r="I217" s="276"/>
      <c r="J217" s="276"/>
      <c r="K217" s="276"/>
      <c r="L217" s="276"/>
      <c r="M217" s="276"/>
      <c r="N217" s="276"/>
      <c r="O217" s="276"/>
      <c r="P217" s="277"/>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75" t="s">
        <v>2606</v>
      </c>
      <c r="B218" s="276"/>
      <c r="C218" s="276"/>
      <c r="D218" s="276"/>
      <c r="E218" s="276"/>
      <c r="F218" s="276"/>
      <c r="G218" s="276"/>
      <c r="H218" s="276"/>
      <c r="I218" s="276"/>
      <c r="J218" s="276"/>
      <c r="K218" s="276"/>
      <c r="L218" s="276"/>
      <c r="M218" s="276"/>
      <c r="N218" s="276"/>
      <c r="O218" s="276"/>
      <c r="P218" s="277"/>
      <c r="Q218" s="71">
        <v>2</v>
      </c>
      <c r="R218" s="265"/>
      <c r="S218" s="265"/>
      <c r="T218" s="265"/>
      <c r="U218" s="265"/>
      <c r="V218" s="265"/>
      <c r="W218" s="265"/>
      <c r="X218" s="265"/>
      <c r="Y218" s="265"/>
      <c r="Z218" s="265"/>
      <c r="AA218" s="265"/>
      <c r="AB218" s="265"/>
      <c r="AC218" s="265"/>
      <c r="AD218" s="265"/>
      <c r="AE218" s="265"/>
      <c r="AF218" s="71">
        <v>2</v>
      </c>
      <c r="AG218" s="265"/>
      <c r="AH218" s="265"/>
      <c r="AI218" s="265"/>
      <c r="AJ218" s="265"/>
      <c r="AK218" s="265"/>
      <c r="AL218" s="265"/>
      <c r="AM218" s="265"/>
      <c r="AN218" s="265"/>
      <c r="AO218" s="265"/>
      <c r="AP218" s="265"/>
      <c r="AQ218" s="265"/>
      <c r="AR218" s="265"/>
      <c r="AS218" s="265"/>
      <c r="AT218" s="265"/>
    </row>
    <row r="219" spans="1:46" s="24" customFormat="1" ht="45" customHeight="1" x14ac:dyDescent="0.25">
      <c r="A219" s="275" t="s">
        <v>2497</v>
      </c>
      <c r="B219" s="276"/>
      <c r="C219" s="276"/>
      <c r="D219" s="276"/>
      <c r="E219" s="276"/>
      <c r="F219" s="276"/>
      <c r="G219" s="276"/>
      <c r="H219" s="276"/>
      <c r="I219" s="276"/>
      <c r="J219" s="276"/>
      <c r="K219" s="276"/>
      <c r="L219" s="276"/>
      <c r="M219" s="276"/>
      <c r="N219" s="276"/>
      <c r="O219" s="276"/>
      <c r="P219" s="277"/>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s="24" customFormat="1" ht="45" customHeight="1" x14ac:dyDescent="0.25">
      <c r="A220" s="275" t="s">
        <v>2607</v>
      </c>
      <c r="B220" s="276"/>
      <c r="C220" s="276"/>
      <c r="D220" s="276"/>
      <c r="E220" s="276"/>
      <c r="F220" s="276"/>
      <c r="G220" s="276"/>
      <c r="H220" s="276"/>
      <c r="I220" s="276"/>
      <c r="J220" s="276"/>
      <c r="K220" s="276"/>
      <c r="L220" s="276"/>
      <c r="M220" s="276"/>
      <c r="N220" s="276"/>
      <c r="O220" s="276"/>
      <c r="P220" s="277"/>
      <c r="Q220" s="71">
        <v>2</v>
      </c>
      <c r="R220" s="279"/>
      <c r="S220" s="279"/>
      <c r="T220" s="279"/>
      <c r="U220" s="279"/>
      <c r="V220" s="279"/>
      <c r="W220" s="279"/>
      <c r="X220" s="279"/>
      <c r="Y220" s="279"/>
      <c r="Z220" s="279"/>
      <c r="AA220" s="279"/>
      <c r="AB220" s="279"/>
      <c r="AC220" s="279"/>
      <c r="AD220" s="279"/>
      <c r="AE220" s="279"/>
      <c r="AF220" s="71">
        <v>2</v>
      </c>
      <c r="AG220" s="279"/>
      <c r="AH220" s="279"/>
      <c r="AI220" s="279"/>
      <c r="AJ220" s="279"/>
      <c r="AK220" s="279"/>
      <c r="AL220" s="279"/>
      <c r="AM220" s="279"/>
      <c r="AN220" s="279"/>
      <c r="AO220" s="279"/>
      <c r="AP220" s="279"/>
      <c r="AQ220" s="279"/>
      <c r="AR220" s="279"/>
      <c r="AS220" s="279"/>
      <c r="AT220" s="279"/>
    </row>
    <row r="221" spans="1:46" s="24" customFormat="1" ht="45" customHeight="1" x14ac:dyDescent="0.25">
      <c r="A221" s="275" t="s">
        <v>2608</v>
      </c>
      <c r="B221" s="276"/>
      <c r="C221" s="276"/>
      <c r="D221" s="276"/>
      <c r="E221" s="276"/>
      <c r="F221" s="276"/>
      <c r="G221" s="276"/>
      <c r="H221" s="276"/>
      <c r="I221" s="276"/>
      <c r="J221" s="276"/>
      <c r="K221" s="276"/>
      <c r="L221" s="276"/>
      <c r="M221" s="276"/>
      <c r="N221" s="276"/>
      <c r="O221" s="276"/>
      <c r="P221" s="277"/>
      <c r="Q221" s="71">
        <v>2</v>
      </c>
      <c r="R221" s="279"/>
      <c r="S221" s="279"/>
      <c r="T221" s="279"/>
      <c r="U221" s="279"/>
      <c r="V221" s="279"/>
      <c r="W221" s="279"/>
      <c r="X221" s="279"/>
      <c r="Y221" s="279"/>
      <c r="Z221" s="279"/>
      <c r="AA221" s="279"/>
      <c r="AB221" s="279"/>
      <c r="AC221" s="279"/>
      <c r="AD221" s="279"/>
      <c r="AE221" s="279"/>
      <c r="AF221" s="71">
        <v>2</v>
      </c>
      <c r="AG221" s="279"/>
      <c r="AH221" s="279"/>
      <c r="AI221" s="279"/>
      <c r="AJ221" s="279"/>
      <c r="AK221" s="279"/>
      <c r="AL221" s="279"/>
      <c r="AM221" s="279"/>
      <c r="AN221" s="279"/>
      <c r="AO221" s="279"/>
      <c r="AP221" s="279"/>
      <c r="AQ221" s="279"/>
      <c r="AR221" s="279"/>
      <c r="AS221" s="279"/>
      <c r="AT221" s="279"/>
    </row>
    <row r="222" spans="1:46" s="24" customFormat="1" ht="45" customHeight="1" x14ac:dyDescent="0.25">
      <c r="A222" s="275" t="s">
        <v>2609</v>
      </c>
      <c r="B222" s="276"/>
      <c r="C222" s="276"/>
      <c r="D222" s="276"/>
      <c r="E222" s="276"/>
      <c r="F222" s="276"/>
      <c r="G222" s="276"/>
      <c r="H222" s="276"/>
      <c r="I222" s="276"/>
      <c r="J222" s="276"/>
      <c r="K222" s="276"/>
      <c r="L222" s="276"/>
      <c r="M222" s="276"/>
      <c r="N222" s="276"/>
      <c r="O222" s="276"/>
      <c r="P222" s="277"/>
      <c r="Q222" s="71">
        <v>2</v>
      </c>
      <c r="R222" s="279"/>
      <c r="S222" s="279"/>
      <c r="T222" s="279"/>
      <c r="U222" s="279"/>
      <c r="V222" s="279"/>
      <c r="W222" s="279"/>
      <c r="X222" s="279"/>
      <c r="Y222" s="279"/>
      <c r="Z222" s="279"/>
      <c r="AA222" s="279"/>
      <c r="AB222" s="279"/>
      <c r="AC222" s="279"/>
      <c r="AD222" s="279"/>
      <c r="AE222" s="279"/>
      <c r="AF222" s="71">
        <v>2</v>
      </c>
      <c r="AG222" s="279"/>
      <c r="AH222" s="279"/>
      <c r="AI222" s="279"/>
      <c r="AJ222" s="279"/>
      <c r="AK222" s="279"/>
      <c r="AL222" s="279"/>
      <c r="AM222" s="279"/>
      <c r="AN222" s="279"/>
      <c r="AO222" s="279"/>
      <c r="AP222" s="279"/>
      <c r="AQ222" s="279"/>
      <c r="AR222" s="279"/>
      <c r="AS222" s="279"/>
      <c r="AT222" s="279"/>
    </row>
    <row r="223" spans="1:46" s="24" customFormat="1" ht="45" customHeight="1" x14ac:dyDescent="0.25">
      <c r="A223" s="275" t="s">
        <v>2610</v>
      </c>
      <c r="B223" s="276"/>
      <c r="C223" s="276"/>
      <c r="D223" s="276"/>
      <c r="E223" s="276"/>
      <c r="F223" s="276"/>
      <c r="G223" s="276"/>
      <c r="H223" s="276"/>
      <c r="I223" s="276"/>
      <c r="J223" s="276"/>
      <c r="K223" s="276"/>
      <c r="L223" s="276"/>
      <c r="M223" s="276"/>
      <c r="N223" s="276"/>
      <c r="O223" s="276"/>
      <c r="P223" s="277"/>
      <c r="Q223" s="71">
        <v>2</v>
      </c>
      <c r="R223" s="279"/>
      <c r="S223" s="279"/>
      <c r="T223" s="279"/>
      <c r="U223" s="279"/>
      <c r="V223" s="279"/>
      <c r="W223" s="279"/>
      <c r="X223" s="279"/>
      <c r="Y223" s="279"/>
      <c r="Z223" s="279"/>
      <c r="AA223" s="279"/>
      <c r="AB223" s="279"/>
      <c r="AC223" s="279"/>
      <c r="AD223" s="279"/>
      <c r="AE223" s="279"/>
      <c r="AF223" s="71">
        <v>2</v>
      </c>
      <c r="AG223" s="279"/>
      <c r="AH223" s="279"/>
      <c r="AI223" s="279"/>
      <c r="AJ223" s="279"/>
      <c r="AK223" s="279"/>
      <c r="AL223" s="279"/>
      <c r="AM223" s="279"/>
      <c r="AN223" s="279"/>
      <c r="AO223" s="279"/>
      <c r="AP223" s="279"/>
      <c r="AQ223" s="279"/>
      <c r="AR223" s="279"/>
      <c r="AS223" s="279"/>
      <c r="AT223" s="279"/>
    </row>
    <row r="224" spans="1:46" s="24" customFormat="1" ht="45" customHeight="1" x14ac:dyDescent="0.25">
      <c r="A224" s="275" t="s">
        <v>2611</v>
      </c>
      <c r="B224" s="276"/>
      <c r="C224" s="276"/>
      <c r="D224" s="276"/>
      <c r="E224" s="276"/>
      <c r="F224" s="276"/>
      <c r="G224" s="276"/>
      <c r="H224" s="276"/>
      <c r="I224" s="276"/>
      <c r="J224" s="276"/>
      <c r="K224" s="276"/>
      <c r="L224" s="276"/>
      <c r="M224" s="276"/>
      <c r="N224" s="276"/>
      <c r="O224" s="276"/>
      <c r="P224" s="277"/>
      <c r="Q224" s="71">
        <v>2</v>
      </c>
      <c r="R224" s="279"/>
      <c r="S224" s="279"/>
      <c r="T224" s="279"/>
      <c r="U224" s="279"/>
      <c r="V224" s="279"/>
      <c r="W224" s="279"/>
      <c r="X224" s="279"/>
      <c r="Y224" s="279"/>
      <c r="Z224" s="279"/>
      <c r="AA224" s="279"/>
      <c r="AB224" s="279"/>
      <c r="AC224" s="279"/>
      <c r="AD224" s="279"/>
      <c r="AE224" s="279"/>
      <c r="AF224" s="71">
        <v>2</v>
      </c>
      <c r="AG224" s="279"/>
      <c r="AH224" s="279"/>
      <c r="AI224" s="279"/>
      <c r="AJ224" s="279"/>
      <c r="AK224" s="279"/>
      <c r="AL224" s="279"/>
      <c r="AM224" s="279"/>
      <c r="AN224" s="279"/>
      <c r="AO224" s="279"/>
      <c r="AP224" s="279"/>
      <c r="AQ224" s="279"/>
      <c r="AR224" s="279"/>
      <c r="AS224" s="279"/>
      <c r="AT224" s="279"/>
    </row>
    <row r="225" spans="1:46" s="24" customFormat="1" ht="45" customHeight="1" x14ac:dyDescent="0.25">
      <c r="A225" s="275" t="s">
        <v>2612</v>
      </c>
      <c r="B225" s="276"/>
      <c r="C225" s="276"/>
      <c r="D225" s="276"/>
      <c r="E225" s="276"/>
      <c r="F225" s="276"/>
      <c r="G225" s="276"/>
      <c r="H225" s="276"/>
      <c r="I225" s="276"/>
      <c r="J225" s="276"/>
      <c r="K225" s="276"/>
      <c r="L225" s="276"/>
      <c r="M225" s="276"/>
      <c r="N225" s="276"/>
      <c r="O225" s="276"/>
      <c r="P225" s="277"/>
      <c r="Q225" s="71">
        <v>2</v>
      </c>
      <c r="R225" s="279"/>
      <c r="S225" s="279"/>
      <c r="T225" s="279"/>
      <c r="U225" s="279"/>
      <c r="V225" s="279"/>
      <c r="W225" s="279"/>
      <c r="X225" s="279"/>
      <c r="Y225" s="279"/>
      <c r="Z225" s="279"/>
      <c r="AA225" s="279"/>
      <c r="AB225" s="279"/>
      <c r="AC225" s="279"/>
      <c r="AD225" s="279"/>
      <c r="AE225" s="279"/>
      <c r="AF225" s="71">
        <v>2</v>
      </c>
      <c r="AG225" s="279"/>
      <c r="AH225" s="279"/>
      <c r="AI225" s="279"/>
      <c r="AJ225" s="279"/>
      <c r="AK225" s="279"/>
      <c r="AL225" s="279"/>
      <c r="AM225" s="279"/>
      <c r="AN225" s="279"/>
      <c r="AO225" s="279"/>
      <c r="AP225" s="279"/>
      <c r="AQ225" s="279"/>
      <c r="AR225" s="279"/>
      <c r="AS225" s="279"/>
      <c r="AT225" s="279"/>
    </row>
    <row r="226" spans="1:46" s="24" customFormat="1" ht="55.4" customHeight="1" x14ac:dyDescent="0.25">
      <c r="A226" s="275" t="s">
        <v>2613</v>
      </c>
      <c r="B226" s="276"/>
      <c r="C226" s="276"/>
      <c r="D226" s="276"/>
      <c r="E226" s="276"/>
      <c r="F226" s="276"/>
      <c r="G226" s="276"/>
      <c r="H226" s="276"/>
      <c r="I226" s="276"/>
      <c r="J226" s="276"/>
      <c r="K226" s="276"/>
      <c r="L226" s="276"/>
      <c r="M226" s="276"/>
      <c r="N226" s="276"/>
      <c r="O226" s="276"/>
      <c r="P226" s="277"/>
      <c r="Q226" s="71">
        <v>2</v>
      </c>
      <c r="R226" s="279"/>
      <c r="S226" s="279"/>
      <c r="T226" s="279"/>
      <c r="U226" s="279"/>
      <c r="V226" s="279"/>
      <c r="W226" s="279"/>
      <c r="X226" s="279"/>
      <c r="Y226" s="279"/>
      <c r="Z226" s="279"/>
      <c r="AA226" s="279"/>
      <c r="AB226" s="279"/>
      <c r="AC226" s="279"/>
      <c r="AD226" s="279"/>
      <c r="AE226" s="279"/>
      <c r="AF226" s="71">
        <v>2</v>
      </c>
      <c r="AG226" s="279"/>
      <c r="AH226" s="279"/>
      <c r="AI226" s="279"/>
      <c r="AJ226" s="279"/>
      <c r="AK226" s="279"/>
      <c r="AL226" s="279"/>
      <c r="AM226" s="279"/>
      <c r="AN226" s="279"/>
      <c r="AO226" s="279"/>
      <c r="AP226" s="279"/>
      <c r="AQ226" s="279"/>
      <c r="AR226" s="279"/>
      <c r="AS226" s="279"/>
      <c r="AT226" s="279"/>
    </row>
    <row r="227" spans="1:46" s="24" customFormat="1" ht="89.15" customHeight="1" x14ac:dyDescent="0.25">
      <c r="A227" s="275" t="s">
        <v>2614</v>
      </c>
      <c r="B227" s="276"/>
      <c r="C227" s="276"/>
      <c r="D227" s="276"/>
      <c r="E227" s="276"/>
      <c r="F227" s="276"/>
      <c r="G227" s="276"/>
      <c r="H227" s="276"/>
      <c r="I227" s="276"/>
      <c r="J227" s="276"/>
      <c r="K227" s="276"/>
      <c r="L227" s="276"/>
      <c r="M227" s="276"/>
      <c r="N227" s="276"/>
      <c r="O227" s="276"/>
      <c r="P227" s="277"/>
      <c r="Q227" s="71">
        <v>2</v>
      </c>
      <c r="R227" s="279"/>
      <c r="S227" s="279"/>
      <c r="T227" s="279"/>
      <c r="U227" s="279"/>
      <c r="V227" s="279"/>
      <c r="W227" s="279"/>
      <c r="X227" s="279"/>
      <c r="Y227" s="279"/>
      <c r="Z227" s="279"/>
      <c r="AA227" s="279"/>
      <c r="AB227" s="279"/>
      <c r="AC227" s="279"/>
      <c r="AD227" s="279"/>
      <c r="AE227" s="279"/>
      <c r="AF227" s="71">
        <v>2</v>
      </c>
      <c r="AG227" s="279"/>
      <c r="AH227" s="279"/>
      <c r="AI227" s="279"/>
      <c r="AJ227" s="279"/>
      <c r="AK227" s="279"/>
      <c r="AL227" s="279"/>
      <c r="AM227" s="279"/>
      <c r="AN227" s="279"/>
      <c r="AO227" s="279"/>
      <c r="AP227" s="279"/>
      <c r="AQ227" s="279"/>
      <c r="AR227" s="279"/>
      <c r="AS227" s="279"/>
      <c r="AT227" s="279"/>
    </row>
    <row r="228" spans="1:46" s="24" customFormat="1" ht="45" customHeight="1" x14ac:dyDescent="0.25">
      <c r="A228" s="275" t="s">
        <v>2615</v>
      </c>
      <c r="B228" s="276"/>
      <c r="C228" s="276"/>
      <c r="D228" s="276"/>
      <c r="E228" s="276"/>
      <c r="F228" s="276"/>
      <c r="G228" s="276"/>
      <c r="H228" s="276"/>
      <c r="I228" s="276"/>
      <c r="J228" s="276"/>
      <c r="K228" s="276"/>
      <c r="L228" s="276"/>
      <c r="M228" s="276"/>
      <c r="N228" s="276"/>
      <c r="O228" s="276"/>
      <c r="P228" s="277"/>
      <c r="Q228" s="71">
        <v>2</v>
      </c>
      <c r="R228" s="279"/>
      <c r="S228" s="279"/>
      <c r="T228" s="279"/>
      <c r="U228" s="279"/>
      <c r="V228" s="279"/>
      <c r="W228" s="279"/>
      <c r="X228" s="279"/>
      <c r="Y228" s="279"/>
      <c r="Z228" s="279"/>
      <c r="AA228" s="279"/>
      <c r="AB228" s="279"/>
      <c r="AC228" s="279"/>
      <c r="AD228" s="279"/>
      <c r="AE228" s="279"/>
      <c r="AF228" s="71">
        <v>2</v>
      </c>
      <c r="AG228" s="279"/>
      <c r="AH228" s="279"/>
      <c r="AI228" s="279"/>
      <c r="AJ228" s="279"/>
      <c r="AK228" s="279"/>
      <c r="AL228" s="279"/>
      <c r="AM228" s="279"/>
      <c r="AN228" s="279"/>
      <c r="AO228" s="279"/>
      <c r="AP228" s="279"/>
      <c r="AQ228" s="279"/>
      <c r="AR228" s="279"/>
      <c r="AS228" s="279"/>
      <c r="AT228" s="279"/>
    </row>
    <row r="229" spans="1:46" s="24" customFormat="1" ht="45" customHeight="1" x14ac:dyDescent="0.25">
      <c r="A229" s="275" t="s">
        <v>2616</v>
      </c>
      <c r="B229" s="276"/>
      <c r="C229" s="276"/>
      <c r="D229" s="276"/>
      <c r="E229" s="276"/>
      <c r="F229" s="276"/>
      <c r="G229" s="276"/>
      <c r="H229" s="276"/>
      <c r="I229" s="276"/>
      <c r="J229" s="276"/>
      <c r="K229" s="276"/>
      <c r="L229" s="276"/>
      <c r="M229" s="276"/>
      <c r="N229" s="276"/>
      <c r="O229" s="276"/>
      <c r="P229" s="277"/>
      <c r="Q229" s="71">
        <v>2</v>
      </c>
      <c r="R229" s="279"/>
      <c r="S229" s="279"/>
      <c r="T229" s="279"/>
      <c r="U229" s="279"/>
      <c r="V229" s="279"/>
      <c r="W229" s="279"/>
      <c r="X229" s="279"/>
      <c r="Y229" s="279"/>
      <c r="Z229" s="279"/>
      <c r="AA229" s="279"/>
      <c r="AB229" s="279"/>
      <c r="AC229" s="279"/>
      <c r="AD229" s="279"/>
      <c r="AE229" s="279"/>
      <c r="AF229" s="71">
        <v>2</v>
      </c>
      <c r="AG229" s="279"/>
      <c r="AH229" s="279"/>
      <c r="AI229" s="279"/>
      <c r="AJ229" s="279"/>
      <c r="AK229" s="279"/>
      <c r="AL229" s="279"/>
      <c r="AM229" s="279"/>
      <c r="AN229" s="279"/>
      <c r="AO229" s="279"/>
      <c r="AP229" s="279"/>
      <c r="AQ229" s="279"/>
      <c r="AR229" s="279"/>
      <c r="AS229" s="279"/>
      <c r="AT229" s="279"/>
    </row>
    <row r="230" spans="1:46" s="24" customFormat="1" ht="45" customHeight="1" x14ac:dyDescent="0.25">
      <c r="A230" s="275" t="s">
        <v>2617</v>
      </c>
      <c r="B230" s="276"/>
      <c r="C230" s="276"/>
      <c r="D230" s="276"/>
      <c r="E230" s="276"/>
      <c r="F230" s="276"/>
      <c r="G230" s="276"/>
      <c r="H230" s="276"/>
      <c r="I230" s="276"/>
      <c r="J230" s="276"/>
      <c r="K230" s="276"/>
      <c r="L230" s="276"/>
      <c r="M230" s="276"/>
      <c r="N230" s="276"/>
      <c r="O230" s="276"/>
      <c r="P230" s="277"/>
      <c r="Q230" s="71">
        <v>2</v>
      </c>
      <c r="R230" s="279"/>
      <c r="S230" s="279"/>
      <c r="T230" s="279"/>
      <c r="U230" s="279"/>
      <c r="V230" s="279"/>
      <c r="W230" s="279"/>
      <c r="X230" s="279"/>
      <c r="Y230" s="279"/>
      <c r="Z230" s="279"/>
      <c r="AA230" s="279"/>
      <c r="AB230" s="279"/>
      <c r="AC230" s="279"/>
      <c r="AD230" s="279"/>
      <c r="AE230" s="279"/>
      <c r="AF230" s="71">
        <v>2</v>
      </c>
      <c r="AG230" s="279"/>
      <c r="AH230" s="279"/>
      <c r="AI230" s="279"/>
      <c r="AJ230" s="279"/>
      <c r="AK230" s="279"/>
      <c r="AL230" s="279"/>
      <c r="AM230" s="279"/>
      <c r="AN230" s="279"/>
      <c r="AO230" s="279"/>
      <c r="AP230" s="279"/>
      <c r="AQ230" s="279"/>
      <c r="AR230" s="279"/>
      <c r="AS230" s="279"/>
      <c r="AT230" s="279"/>
    </row>
    <row r="231" spans="1:46" s="24" customFormat="1" ht="45" customHeight="1" x14ac:dyDescent="0.25">
      <c r="A231" s="275" t="s">
        <v>2618</v>
      </c>
      <c r="B231" s="276"/>
      <c r="C231" s="276"/>
      <c r="D231" s="276"/>
      <c r="E231" s="276"/>
      <c r="F231" s="276"/>
      <c r="G231" s="276"/>
      <c r="H231" s="276"/>
      <c r="I231" s="276"/>
      <c r="J231" s="276"/>
      <c r="K231" s="276"/>
      <c r="L231" s="276"/>
      <c r="M231" s="276"/>
      <c r="N231" s="276"/>
      <c r="O231" s="276"/>
      <c r="P231" s="277"/>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s="24" customFormat="1" ht="97.4" customHeight="1" x14ac:dyDescent="0.25">
      <c r="A232" s="275" t="s">
        <v>2619</v>
      </c>
      <c r="B232" s="276"/>
      <c r="C232" s="276"/>
      <c r="D232" s="276"/>
      <c r="E232" s="276"/>
      <c r="F232" s="276"/>
      <c r="G232" s="276"/>
      <c r="H232" s="276"/>
      <c r="I232" s="276"/>
      <c r="J232" s="276"/>
      <c r="K232" s="276"/>
      <c r="L232" s="276"/>
      <c r="M232" s="276"/>
      <c r="N232" s="276"/>
      <c r="O232" s="276"/>
      <c r="P232" s="277"/>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s="24" customFormat="1" ht="45" customHeight="1" x14ac:dyDescent="0.25">
      <c r="A233" s="275" t="s">
        <v>2620</v>
      </c>
      <c r="B233" s="276"/>
      <c r="C233" s="276"/>
      <c r="D233" s="276"/>
      <c r="E233" s="276"/>
      <c r="F233" s="276"/>
      <c r="G233" s="276"/>
      <c r="H233" s="276"/>
      <c r="I233" s="276"/>
      <c r="J233" s="276"/>
      <c r="K233" s="276"/>
      <c r="L233" s="276"/>
      <c r="M233" s="276"/>
      <c r="N233" s="276"/>
      <c r="O233" s="276"/>
      <c r="P233" s="277"/>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s="24" customFormat="1" ht="45" customHeight="1" x14ac:dyDescent="0.25">
      <c r="A234" s="275" t="s">
        <v>2621</v>
      </c>
      <c r="B234" s="276"/>
      <c r="C234" s="276"/>
      <c r="D234" s="276"/>
      <c r="E234" s="276"/>
      <c r="F234" s="276"/>
      <c r="G234" s="276"/>
      <c r="H234" s="276"/>
      <c r="I234" s="276"/>
      <c r="J234" s="276"/>
      <c r="K234" s="276"/>
      <c r="L234" s="276"/>
      <c r="M234" s="276"/>
      <c r="N234" s="276"/>
      <c r="O234" s="276"/>
      <c r="P234" s="277"/>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s="24" customFormat="1" ht="45" customHeight="1" x14ac:dyDescent="0.25">
      <c r="A235" s="275" t="s">
        <v>2622</v>
      </c>
      <c r="B235" s="276"/>
      <c r="C235" s="276"/>
      <c r="D235" s="276"/>
      <c r="E235" s="276"/>
      <c r="F235" s="276"/>
      <c r="G235" s="276"/>
      <c r="H235" s="276"/>
      <c r="I235" s="276"/>
      <c r="J235" s="276"/>
      <c r="K235" s="276"/>
      <c r="L235" s="276"/>
      <c r="M235" s="276"/>
      <c r="N235" s="276"/>
      <c r="O235" s="276"/>
      <c r="P235" s="277"/>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s="24" customFormat="1" ht="45" customHeight="1" x14ac:dyDescent="0.25">
      <c r="A236" s="275" t="s">
        <v>2623</v>
      </c>
      <c r="B236" s="276"/>
      <c r="C236" s="276"/>
      <c r="D236" s="276"/>
      <c r="E236" s="276"/>
      <c r="F236" s="276"/>
      <c r="G236" s="276"/>
      <c r="H236" s="276"/>
      <c r="I236" s="276"/>
      <c r="J236" s="276"/>
      <c r="K236" s="276"/>
      <c r="L236" s="276"/>
      <c r="M236" s="276"/>
      <c r="N236" s="276"/>
      <c r="O236" s="276"/>
      <c r="P236" s="277"/>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s="24" customFormat="1" ht="45" customHeight="1" x14ac:dyDescent="0.25">
      <c r="A237" s="275" t="s">
        <v>2624</v>
      </c>
      <c r="B237" s="276"/>
      <c r="C237" s="276"/>
      <c r="D237" s="276"/>
      <c r="E237" s="276"/>
      <c r="F237" s="276"/>
      <c r="G237" s="276"/>
      <c r="H237" s="276"/>
      <c r="I237" s="276"/>
      <c r="J237" s="276"/>
      <c r="K237" s="276"/>
      <c r="L237" s="276"/>
      <c r="M237" s="276"/>
      <c r="N237" s="276"/>
      <c r="O237" s="276"/>
      <c r="P237" s="277"/>
      <c r="Q237" s="71">
        <v>2</v>
      </c>
      <c r="R237" s="279"/>
      <c r="S237" s="279"/>
      <c r="T237" s="279"/>
      <c r="U237" s="279"/>
      <c r="V237" s="279"/>
      <c r="W237" s="279"/>
      <c r="X237" s="279"/>
      <c r="Y237" s="279"/>
      <c r="Z237" s="279"/>
      <c r="AA237" s="279"/>
      <c r="AB237" s="279"/>
      <c r="AC237" s="279"/>
      <c r="AD237" s="279"/>
      <c r="AE237" s="279"/>
      <c r="AF237" s="71">
        <v>2</v>
      </c>
      <c r="AG237" s="279"/>
      <c r="AH237" s="279"/>
      <c r="AI237" s="279"/>
      <c r="AJ237" s="279"/>
      <c r="AK237" s="279"/>
      <c r="AL237" s="279"/>
      <c r="AM237" s="279"/>
      <c r="AN237" s="279"/>
      <c r="AO237" s="279"/>
      <c r="AP237" s="279"/>
      <c r="AQ237" s="279"/>
      <c r="AR237" s="279"/>
      <c r="AS237" s="279"/>
      <c r="AT237" s="279"/>
    </row>
    <row r="238" spans="1:46" s="24" customFormat="1" ht="45" customHeight="1" x14ac:dyDescent="0.25">
      <c r="A238" s="275" t="s">
        <v>2625</v>
      </c>
      <c r="B238" s="276"/>
      <c r="C238" s="276"/>
      <c r="D238" s="276"/>
      <c r="E238" s="276"/>
      <c r="F238" s="276"/>
      <c r="G238" s="276"/>
      <c r="H238" s="276"/>
      <c r="I238" s="276"/>
      <c r="J238" s="276"/>
      <c r="K238" s="276"/>
      <c r="L238" s="276"/>
      <c r="M238" s="276"/>
      <c r="N238" s="276"/>
      <c r="O238" s="276"/>
      <c r="P238" s="277"/>
      <c r="Q238" s="71">
        <v>2</v>
      </c>
      <c r="R238" s="279"/>
      <c r="S238" s="279"/>
      <c r="T238" s="279"/>
      <c r="U238" s="279"/>
      <c r="V238" s="279"/>
      <c r="W238" s="279"/>
      <c r="X238" s="279"/>
      <c r="Y238" s="279"/>
      <c r="Z238" s="279"/>
      <c r="AA238" s="279"/>
      <c r="AB238" s="279"/>
      <c r="AC238" s="279"/>
      <c r="AD238" s="279"/>
      <c r="AE238" s="279"/>
      <c r="AF238" s="71">
        <v>2</v>
      </c>
      <c r="AG238" s="279"/>
      <c r="AH238" s="279"/>
      <c r="AI238" s="279"/>
      <c r="AJ238" s="279"/>
      <c r="AK238" s="279"/>
      <c r="AL238" s="279"/>
      <c r="AM238" s="279"/>
      <c r="AN238" s="279"/>
      <c r="AO238" s="279"/>
      <c r="AP238" s="279"/>
      <c r="AQ238" s="279"/>
      <c r="AR238" s="279"/>
      <c r="AS238" s="279"/>
      <c r="AT238" s="279"/>
    </row>
    <row r="239" spans="1:46" s="24" customFormat="1" ht="45" customHeight="1" x14ac:dyDescent="0.25">
      <c r="A239" s="275" t="s">
        <v>2626</v>
      </c>
      <c r="B239" s="276"/>
      <c r="C239" s="276"/>
      <c r="D239" s="276"/>
      <c r="E239" s="276"/>
      <c r="F239" s="276"/>
      <c r="G239" s="276"/>
      <c r="H239" s="276"/>
      <c r="I239" s="276"/>
      <c r="J239" s="276"/>
      <c r="K239" s="276"/>
      <c r="L239" s="276"/>
      <c r="M239" s="276"/>
      <c r="N239" s="276"/>
      <c r="O239" s="276"/>
      <c r="P239" s="277"/>
      <c r="Q239" s="71">
        <v>2</v>
      </c>
      <c r="R239" s="279"/>
      <c r="S239" s="279"/>
      <c r="T239" s="279"/>
      <c r="U239" s="279"/>
      <c r="V239" s="279"/>
      <c r="W239" s="279"/>
      <c r="X239" s="279"/>
      <c r="Y239" s="279"/>
      <c r="Z239" s="279"/>
      <c r="AA239" s="279"/>
      <c r="AB239" s="279"/>
      <c r="AC239" s="279"/>
      <c r="AD239" s="279"/>
      <c r="AE239" s="279"/>
      <c r="AF239" s="71">
        <v>2</v>
      </c>
      <c r="AG239" s="279"/>
      <c r="AH239" s="279"/>
      <c r="AI239" s="279"/>
      <c r="AJ239" s="279"/>
      <c r="AK239" s="279"/>
      <c r="AL239" s="279"/>
      <c r="AM239" s="279"/>
      <c r="AN239" s="279"/>
      <c r="AO239" s="279"/>
      <c r="AP239" s="279"/>
      <c r="AQ239" s="279"/>
      <c r="AR239" s="279"/>
      <c r="AS239" s="279"/>
      <c r="AT239" s="279"/>
    </row>
    <row r="240" spans="1:46" s="24" customFormat="1" ht="45" customHeight="1" x14ac:dyDescent="0.25">
      <c r="A240" s="275" t="s">
        <v>2627</v>
      </c>
      <c r="B240" s="276"/>
      <c r="C240" s="276"/>
      <c r="D240" s="276"/>
      <c r="E240" s="276"/>
      <c r="F240" s="276"/>
      <c r="G240" s="276"/>
      <c r="H240" s="276"/>
      <c r="I240" s="276"/>
      <c r="J240" s="276"/>
      <c r="K240" s="276"/>
      <c r="L240" s="276"/>
      <c r="M240" s="276"/>
      <c r="N240" s="276"/>
      <c r="O240" s="276"/>
      <c r="P240" s="277"/>
      <c r="Q240" s="71">
        <v>2</v>
      </c>
      <c r="R240" s="279"/>
      <c r="S240" s="279"/>
      <c r="T240" s="279"/>
      <c r="U240" s="279"/>
      <c r="V240" s="279"/>
      <c r="W240" s="279"/>
      <c r="X240" s="279"/>
      <c r="Y240" s="279"/>
      <c r="Z240" s="279"/>
      <c r="AA240" s="279"/>
      <c r="AB240" s="279"/>
      <c r="AC240" s="279"/>
      <c r="AD240" s="279"/>
      <c r="AE240" s="279"/>
      <c r="AF240" s="71">
        <v>2</v>
      </c>
      <c r="AG240" s="279"/>
      <c r="AH240" s="279"/>
      <c r="AI240" s="279"/>
      <c r="AJ240" s="279"/>
      <c r="AK240" s="279"/>
      <c r="AL240" s="279"/>
      <c r="AM240" s="279"/>
      <c r="AN240" s="279"/>
      <c r="AO240" s="279"/>
      <c r="AP240" s="279"/>
      <c r="AQ240" s="279"/>
      <c r="AR240" s="279"/>
      <c r="AS240" s="279"/>
      <c r="AT240" s="279"/>
    </row>
    <row r="241" spans="1:46" s="24" customFormat="1" ht="75.650000000000006" customHeight="1" x14ac:dyDescent="0.25">
      <c r="A241" s="275" t="s">
        <v>2628</v>
      </c>
      <c r="B241" s="276"/>
      <c r="C241" s="276"/>
      <c r="D241" s="276"/>
      <c r="E241" s="276"/>
      <c r="F241" s="276"/>
      <c r="G241" s="276"/>
      <c r="H241" s="276"/>
      <c r="I241" s="276"/>
      <c r="J241" s="276"/>
      <c r="K241" s="276"/>
      <c r="L241" s="276"/>
      <c r="M241" s="276"/>
      <c r="N241" s="276"/>
      <c r="O241" s="276"/>
      <c r="P241" s="277"/>
      <c r="Q241" s="71">
        <v>2</v>
      </c>
      <c r="R241" s="279"/>
      <c r="S241" s="279"/>
      <c r="T241" s="279"/>
      <c r="U241" s="279"/>
      <c r="V241" s="279"/>
      <c r="W241" s="279"/>
      <c r="X241" s="279"/>
      <c r="Y241" s="279"/>
      <c r="Z241" s="279"/>
      <c r="AA241" s="279"/>
      <c r="AB241" s="279"/>
      <c r="AC241" s="279"/>
      <c r="AD241" s="279"/>
      <c r="AE241" s="279"/>
      <c r="AF241" s="71">
        <v>2</v>
      </c>
      <c r="AG241" s="279"/>
      <c r="AH241" s="279"/>
      <c r="AI241" s="279"/>
      <c r="AJ241" s="279"/>
      <c r="AK241" s="279"/>
      <c r="AL241" s="279"/>
      <c r="AM241" s="279"/>
      <c r="AN241" s="279"/>
      <c r="AO241" s="279"/>
      <c r="AP241" s="279"/>
      <c r="AQ241" s="279"/>
      <c r="AR241" s="279"/>
      <c r="AS241" s="279"/>
      <c r="AT241" s="279"/>
    </row>
    <row r="242" spans="1:46" s="24" customFormat="1" ht="45" customHeight="1" x14ac:dyDescent="0.25">
      <c r="A242" s="275" t="s">
        <v>1632</v>
      </c>
      <c r="B242" s="276"/>
      <c r="C242" s="276"/>
      <c r="D242" s="276"/>
      <c r="E242" s="276"/>
      <c r="F242" s="276"/>
      <c r="G242" s="276"/>
      <c r="H242" s="276"/>
      <c r="I242" s="276"/>
      <c r="J242" s="276"/>
      <c r="K242" s="276"/>
      <c r="L242" s="276"/>
      <c r="M242" s="276"/>
      <c r="N242" s="276"/>
      <c r="O242" s="276"/>
      <c r="P242" s="277"/>
      <c r="Q242" s="71">
        <v>2</v>
      </c>
      <c r="R242" s="279"/>
      <c r="S242" s="279"/>
      <c r="T242" s="279"/>
      <c r="U242" s="279"/>
      <c r="V242" s="279"/>
      <c r="W242" s="279"/>
      <c r="X242" s="279"/>
      <c r="Y242" s="279"/>
      <c r="Z242" s="279"/>
      <c r="AA242" s="279"/>
      <c r="AB242" s="279"/>
      <c r="AC242" s="279"/>
      <c r="AD242" s="279"/>
      <c r="AE242" s="279"/>
      <c r="AF242" s="71">
        <v>2</v>
      </c>
      <c r="AG242" s="279"/>
      <c r="AH242" s="279"/>
      <c r="AI242" s="279"/>
      <c r="AJ242" s="279"/>
      <c r="AK242" s="279"/>
      <c r="AL242" s="279"/>
      <c r="AM242" s="279"/>
      <c r="AN242" s="279"/>
      <c r="AO242" s="279"/>
      <c r="AP242" s="279"/>
      <c r="AQ242" s="279"/>
      <c r="AR242" s="279"/>
      <c r="AS242" s="279"/>
      <c r="AT242" s="279"/>
    </row>
    <row r="243" spans="1:46" s="24" customFormat="1" ht="45" customHeight="1" x14ac:dyDescent="0.25">
      <c r="A243" s="275" t="s">
        <v>2629</v>
      </c>
      <c r="B243" s="276"/>
      <c r="C243" s="276"/>
      <c r="D243" s="276"/>
      <c r="E243" s="276"/>
      <c r="F243" s="276"/>
      <c r="G243" s="276"/>
      <c r="H243" s="276"/>
      <c r="I243" s="276"/>
      <c r="J243" s="276"/>
      <c r="K243" s="276"/>
      <c r="L243" s="276"/>
      <c r="M243" s="276"/>
      <c r="N243" s="276"/>
      <c r="O243" s="276"/>
      <c r="P243" s="277"/>
      <c r="Q243" s="71">
        <v>2</v>
      </c>
      <c r="R243" s="279"/>
      <c r="S243" s="279"/>
      <c r="T243" s="279"/>
      <c r="U243" s="279"/>
      <c r="V243" s="279"/>
      <c r="W243" s="279"/>
      <c r="X243" s="279"/>
      <c r="Y243" s="279"/>
      <c r="Z243" s="279"/>
      <c r="AA243" s="279"/>
      <c r="AB243" s="279"/>
      <c r="AC243" s="279"/>
      <c r="AD243" s="279"/>
      <c r="AE243" s="279"/>
      <c r="AF243" s="71">
        <v>2</v>
      </c>
      <c r="AG243" s="279"/>
      <c r="AH243" s="279"/>
      <c r="AI243" s="279"/>
      <c r="AJ243" s="279"/>
      <c r="AK243" s="279"/>
      <c r="AL243" s="279"/>
      <c r="AM243" s="279"/>
      <c r="AN243" s="279"/>
      <c r="AO243" s="279"/>
      <c r="AP243" s="279"/>
      <c r="AQ243" s="279"/>
      <c r="AR243" s="279"/>
      <c r="AS243" s="279"/>
      <c r="AT243" s="279"/>
    </row>
    <row r="244" spans="1:46" s="24" customFormat="1" ht="45" customHeight="1" x14ac:dyDescent="0.25">
      <c r="A244" s="275" t="s">
        <v>2630</v>
      </c>
      <c r="B244" s="276"/>
      <c r="C244" s="276"/>
      <c r="D244" s="276"/>
      <c r="E244" s="276"/>
      <c r="F244" s="276"/>
      <c r="G244" s="276"/>
      <c r="H244" s="276"/>
      <c r="I244" s="276"/>
      <c r="J244" s="276"/>
      <c r="K244" s="276"/>
      <c r="L244" s="276"/>
      <c r="M244" s="276"/>
      <c r="N244" s="276"/>
      <c r="O244" s="276"/>
      <c r="P244" s="277"/>
      <c r="Q244" s="71">
        <v>2</v>
      </c>
      <c r="R244" s="279"/>
      <c r="S244" s="279"/>
      <c r="T244" s="279"/>
      <c r="U244" s="279"/>
      <c r="V244" s="279"/>
      <c r="W244" s="279"/>
      <c r="X244" s="279"/>
      <c r="Y244" s="279"/>
      <c r="Z244" s="279"/>
      <c r="AA244" s="279"/>
      <c r="AB244" s="279"/>
      <c r="AC244" s="279"/>
      <c r="AD244" s="279"/>
      <c r="AE244" s="279"/>
      <c r="AF244" s="71">
        <v>2</v>
      </c>
      <c r="AG244" s="279"/>
      <c r="AH244" s="279"/>
      <c r="AI244" s="279"/>
      <c r="AJ244" s="279"/>
      <c r="AK244" s="279"/>
      <c r="AL244" s="279"/>
      <c r="AM244" s="279"/>
      <c r="AN244" s="279"/>
      <c r="AO244" s="279"/>
      <c r="AP244" s="279"/>
      <c r="AQ244" s="279"/>
      <c r="AR244" s="279"/>
      <c r="AS244" s="279"/>
      <c r="AT244" s="279"/>
    </row>
    <row r="245" spans="1:46" s="24" customFormat="1" ht="45" customHeight="1" x14ac:dyDescent="0.25">
      <c r="A245" s="275" t="s">
        <v>2631</v>
      </c>
      <c r="B245" s="276"/>
      <c r="C245" s="276"/>
      <c r="D245" s="276"/>
      <c r="E245" s="276"/>
      <c r="F245" s="276"/>
      <c r="G245" s="276"/>
      <c r="H245" s="276"/>
      <c r="I245" s="276"/>
      <c r="J245" s="276"/>
      <c r="K245" s="276"/>
      <c r="L245" s="276"/>
      <c r="M245" s="276"/>
      <c r="N245" s="276"/>
      <c r="O245" s="276"/>
      <c r="P245" s="277"/>
      <c r="Q245" s="71">
        <v>2</v>
      </c>
      <c r="R245" s="279"/>
      <c r="S245" s="279"/>
      <c r="T245" s="279"/>
      <c r="U245" s="279"/>
      <c r="V245" s="279"/>
      <c r="W245" s="279"/>
      <c r="X245" s="279"/>
      <c r="Y245" s="279"/>
      <c r="Z245" s="279"/>
      <c r="AA245" s="279"/>
      <c r="AB245" s="279"/>
      <c r="AC245" s="279"/>
      <c r="AD245" s="279"/>
      <c r="AE245" s="279"/>
      <c r="AF245" s="71">
        <v>2</v>
      </c>
      <c r="AG245" s="279"/>
      <c r="AH245" s="279"/>
      <c r="AI245" s="279"/>
      <c r="AJ245" s="279"/>
      <c r="AK245" s="279"/>
      <c r="AL245" s="279"/>
      <c r="AM245" s="279"/>
      <c r="AN245" s="279"/>
      <c r="AO245" s="279"/>
      <c r="AP245" s="279"/>
      <c r="AQ245" s="279"/>
      <c r="AR245" s="279"/>
      <c r="AS245" s="279"/>
      <c r="AT245" s="279"/>
    </row>
    <row r="246" spans="1:46" s="24" customFormat="1" ht="45" customHeight="1" x14ac:dyDescent="0.25">
      <c r="A246" s="275" t="s">
        <v>2632</v>
      </c>
      <c r="B246" s="276"/>
      <c r="C246" s="276"/>
      <c r="D246" s="276"/>
      <c r="E246" s="276"/>
      <c r="F246" s="276"/>
      <c r="G246" s="276"/>
      <c r="H246" s="276"/>
      <c r="I246" s="276"/>
      <c r="J246" s="276"/>
      <c r="K246" s="276"/>
      <c r="L246" s="276"/>
      <c r="M246" s="276"/>
      <c r="N246" s="276"/>
      <c r="O246" s="276"/>
      <c r="P246" s="277"/>
      <c r="Q246" s="71">
        <v>2</v>
      </c>
      <c r="R246" s="279"/>
      <c r="S246" s="279"/>
      <c r="T246" s="279"/>
      <c r="U246" s="279"/>
      <c r="V246" s="279"/>
      <c r="W246" s="279"/>
      <c r="X246" s="279"/>
      <c r="Y246" s="279"/>
      <c r="Z246" s="279"/>
      <c r="AA246" s="279"/>
      <c r="AB246" s="279"/>
      <c r="AC246" s="279"/>
      <c r="AD246" s="279"/>
      <c r="AE246" s="279"/>
      <c r="AF246" s="71">
        <v>2</v>
      </c>
      <c r="AG246" s="279"/>
      <c r="AH246" s="279"/>
      <c r="AI246" s="279"/>
      <c r="AJ246" s="279"/>
      <c r="AK246" s="279"/>
      <c r="AL246" s="279"/>
      <c r="AM246" s="279"/>
      <c r="AN246" s="279"/>
      <c r="AO246" s="279"/>
      <c r="AP246" s="279"/>
      <c r="AQ246" s="279"/>
      <c r="AR246" s="279"/>
      <c r="AS246" s="279"/>
      <c r="AT246" s="279"/>
    </row>
    <row r="247" spans="1:46" s="24" customFormat="1" ht="45" customHeight="1" x14ac:dyDescent="0.25">
      <c r="A247" s="275" t="s">
        <v>2633</v>
      </c>
      <c r="B247" s="276"/>
      <c r="C247" s="276"/>
      <c r="D247" s="276"/>
      <c r="E247" s="276"/>
      <c r="F247" s="276"/>
      <c r="G247" s="276"/>
      <c r="H247" s="276"/>
      <c r="I247" s="276"/>
      <c r="J247" s="276"/>
      <c r="K247" s="276"/>
      <c r="L247" s="276"/>
      <c r="M247" s="276"/>
      <c r="N247" s="276"/>
      <c r="O247" s="276"/>
      <c r="P247" s="277"/>
      <c r="Q247" s="71">
        <v>2</v>
      </c>
      <c r="R247" s="279"/>
      <c r="S247" s="279"/>
      <c r="T247" s="279"/>
      <c r="U247" s="279"/>
      <c r="V247" s="279"/>
      <c r="W247" s="279"/>
      <c r="X247" s="279"/>
      <c r="Y247" s="279"/>
      <c r="Z247" s="279"/>
      <c r="AA247" s="279"/>
      <c r="AB247" s="279"/>
      <c r="AC247" s="279"/>
      <c r="AD247" s="279"/>
      <c r="AE247" s="279"/>
      <c r="AF247" s="71">
        <v>2</v>
      </c>
      <c r="AG247" s="279"/>
      <c r="AH247" s="279"/>
      <c r="AI247" s="279"/>
      <c r="AJ247" s="279"/>
      <c r="AK247" s="279"/>
      <c r="AL247" s="279"/>
      <c r="AM247" s="279"/>
      <c r="AN247" s="279"/>
      <c r="AO247" s="279"/>
      <c r="AP247" s="279"/>
      <c r="AQ247" s="279"/>
      <c r="AR247" s="279"/>
      <c r="AS247" s="279"/>
      <c r="AT247" s="279"/>
    </row>
    <row r="248" spans="1:46" s="24" customFormat="1" ht="45" customHeight="1" x14ac:dyDescent="0.25">
      <c r="A248" s="275" t="s">
        <v>2634</v>
      </c>
      <c r="B248" s="276"/>
      <c r="C248" s="276"/>
      <c r="D248" s="276"/>
      <c r="E248" s="276"/>
      <c r="F248" s="276"/>
      <c r="G248" s="276"/>
      <c r="H248" s="276"/>
      <c r="I248" s="276"/>
      <c r="J248" s="276"/>
      <c r="K248" s="276"/>
      <c r="L248" s="276"/>
      <c r="M248" s="276"/>
      <c r="N248" s="276"/>
      <c r="O248" s="276"/>
      <c r="P248" s="277"/>
      <c r="Q248" s="71">
        <v>2</v>
      </c>
      <c r="R248" s="279"/>
      <c r="S248" s="279"/>
      <c r="T248" s="279"/>
      <c r="U248" s="279"/>
      <c r="V248" s="279"/>
      <c r="W248" s="279"/>
      <c r="X248" s="279"/>
      <c r="Y248" s="279"/>
      <c r="Z248" s="279"/>
      <c r="AA248" s="279"/>
      <c r="AB248" s="279"/>
      <c r="AC248" s="279"/>
      <c r="AD248" s="279"/>
      <c r="AE248" s="279"/>
      <c r="AF248" s="71">
        <v>2</v>
      </c>
      <c r="AG248" s="279"/>
      <c r="AH248" s="279"/>
      <c r="AI248" s="279"/>
      <c r="AJ248" s="279"/>
      <c r="AK248" s="279"/>
      <c r="AL248" s="279"/>
      <c r="AM248" s="279"/>
      <c r="AN248" s="279"/>
      <c r="AO248" s="279"/>
      <c r="AP248" s="279"/>
      <c r="AQ248" s="279"/>
      <c r="AR248" s="279"/>
      <c r="AS248" s="279"/>
      <c r="AT248" s="279"/>
    </row>
    <row r="249" spans="1:46" s="24" customFormat="1" ht="45" customHeight="1" x14ac:dyDescent="0.25">
      <c r="A249" s="275" t="s">
        <v>2635</v>
      </c>
      <c r="B249" s="276"/>
      <c r="C249" s="276"/>
      <c r="D249" s="276"/>
      <c r="E249" s="276"/>
      <c r="F249" s="276"/>
      <c r="G249" s="276"/>
      <c r="H249" s="276"/>
      <c r="I249" s="276"/>
      <c r="J249" s="276"/>
      <c r="K249" s="276"/>
      <c r="L249" s="276"/>
      <c r="M249" s="276"/>
      <c r="N249" s="276"/>
      <c r="O249" s="276"/>
      <c r="P249" s="277"/>
      <c r="Q249" s="71">
        <v>2</v>
      </c>
      <c r="R249" s="279"/>
      <c r="S249" s="279"/>
      <c r="T249" s="279"/>
      <c r="U249" s="279"/>
      <c r="V249" s="279"/>
      <c r="W249" s="279"/>
      <c r="X249" s="279"/>
      <c r="Y249" s="279"/>
      <c r="Z249" s="279"/>
      <c r="AA249" s="279"/>
      <c r="AB249" s="279"/>
      <c r="AC249" s="279"/>
      <c r="AD249" s="279"/>
      <c r="AE249" s="279"/>
      <c r="AF249" s="71">
        <v>2</v>
      </c>
      <c r="AG249" s="279"/>
      <c r="AH249" s="279"/>
      <c r="AI249" s="279"/>
      <c r="AJ249" s="279"/>
      <c r="AK249" s="279"/>
      <c r="AL249" s="279"/>
      <c r="AM249" s="279"/>
      <c r="AN249" s="279"/>
      <c r="AO249" s="279"/>
      <c r="AP249" s="279"/>
      <c r="AQ249" s="279"/>
      <c r="AR249" s="279"/>
      <c r="AS249" s="279"/>
      <c r="AT249" s="279"/>
    </row>
    <row r="250" spans="1:46" s="24" customFormat="1" ht="45" customHeight="1" x14ac:dyDescent="0.25">
      <c r="A250" s="275" t="s">
        <v>2636</v>
      </c>
      <c r="B250" s="276"/>
      <c r="C250" s="276"/>
      <c r="D250" s="276"/>
      <c r="E250" s="276"/>
      <c r="F250" s="276"/>
      <c r="G250" s="276"/>
      <c r="H250" s="276"/>
      <c r="I250" s="276"/>
      <c r="J250" s="276"/>
      <c r="K250" s="276"/>
      <c r="L250" s="276"/>
      <c r="M250" s="276"/>
      <c r="N250" s="276"/>
      <c r="O250" s="276"/>
      <c r="P250" s="277"/>
      <c r="Q250" s="71">
        <v>2</v>
      </c>
      <c r="R250" s="279"/>
      <c r="S250" s="279"/>
      <c r="T250" s="279"/>
      <c r="U250" s="279"/>
      <c r="V250" s="279"/>
      <c r="W250" s="279"/>
      <c r="X250" s="279"/>
      <c r="Y250" s="279"/>
      <c r="Z250" s="279"/>
      <c r="AA250" s="279"/>
      <c r="AB250" s="279"/>
      <c r="AC250" s="279"/>
      <c r="AD250" s="279"/>
      <c r="AE250" s="279"/>
      <c r="AF250" s="71">
        <v>2</v>
      </c>
      <c r="AG250" s="279"/>
      <c r="AH250" s="279"/>
      <c r="AI250" s="279"/>
      <c r="AJ250" s="279"/>
      <c r="AK250" s="279"/>
      <c r="AL250" s="279"/>
      <c r="AM250" s="279"/>
      <c r="AN250" s="279"/>
      <c r="AO250" s="279"/>
      <c r="AP250" s="279"/>
      <c r="AQ250" s="279"/>
      <c r="AR250" s="279"/>
      <c r="AS250" s="279"/>
      <c r="AT250" s="279"/>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6" t="s">
        <v>111</v>
      </c>
      <c r="B252" s="266"/>
      <c r="C252" s="266"/>
      <c r="D252" s="266"/>
      <c r="E252" s="266"/>
      <c r="F252" s="266"/>
      <c r="G252" s="266"/>
      <c r="H252" s="266"/>
      <c r="I252" s="266"/>
      <c r="J252" s="266"/>
      <c r="K252" s="266"/>
      <c r="L252" s="266"/>
      <c r="M252" s="266"/>
      <c r="N252" s="266"/>
      <c r="O252" s="266"/>
      <c r="P252" s="266"/>
      <c r="Q252" s="73" t="s">
        <v>99</v>
      </c>
      <c r="R252" s="267" t="s">
        <v>100</v>
      </c>
      <c r="S252" s="267"/>
      <c r="T252" s="267"/>
      <c r="U252" s="267"/>
      <c r="V252" s="267"/>
      <c r="W252" s="267"/>
      <c r="X252" s="267"/>
      <c r="Y252" s="267"/>
      <c r="Z252" s="267"/>
      <c r="AA252" s="267"/>
      <c r="AB252" s="267"/>
      <c r="AC252" s="267"/>
      <c r="AD252" s="267"/>
      <c r="AE252" s="267"/>
      <c r="AF252" s="74" t="s">
        <v>99</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5" t="s">
        <v>2637</v>
      </c>
      <c r="B253" s="276"/>
      <c r="C253" s="276"/>
      <c r="D253" s="276"/>
      <c r="E253" s="276"/>
      <c r="F253" s="276"/>
      <c r="G253" s="276"/>
      <c r="H253" s="276"/>
      <c r="I253" s="276"/>
      <c r="J253" s="276"/>
      <c r="K253" s="276"/>
      <c r="L253" s="276"/>
      <c r="M253" s="276"/>
      <c r="N253" s="276"/>
      <c r="O253" s="276"/>
      <c r="P253" s="277"/>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45" customHeight="1" x14ac:dyDescent="0.25">
      <c r="A254" s="275" t="s">
        <v>2638</v>
      </c>
      <c r="B254" s="276"/>
      <c r="C254" s="276"/>
      <c r="D254" s="276"/>
      <c r="E254" s="276"/>
      <c r="F254" s="276"/>
      <c r="G254" s="276"/>
      <c r="H254" s="276"/>
      <c r="I254" s="276"/>
      <c r="J254" s="276"/>
      <c r="K254" s="276"/>
      <c r="L254" s="276"/>
      <c r="M254" s="276"/>
      <c r="N254" s="276"/>
      <c r="O254" s="276"/>
      <c r="P254" s="277"/>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s="24" customFormat="1" ht="45" customHeight="1" x14ac:dyDescent="0.25">
      <c r="A255" s="275" t="s">
        <v>2639</v>
      </c>
      <c r="B255" s="276"/>
      <c r="C255" s="276"/>
      <c r="D255" s="276"/>
      <c r="E255" s="276"/>
      <c r="F255" s="276"/>
      <c r="G255" s="276"/>
      <c r="H255" s="276"/>
      <c r="I255" s="276"/>
      <c r="J255" s="276"/>
      <c r="K255" s="276"/>
      <c r="L255" s="276"/>
      <c r="M255" s="276"/>
      <c r="N255" s="276"/>
      <c r="O255" s="276"/>
      <c r="P255" s="277"/>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67.400000000000006" customHeight="1" x14ac:dyDescent="0.25">
      <c r="A256" s="275" t="s">
        <v>2640</v>
      </c>
      <c r="B256" s="276"/>
      <c r="C256" s="276"/>
      <c r="D256" s="276"/>
      <c r="E256" s="276"/>
      <c r="F256" s="276"/>
      <c r="G256" s="276"/>
      <c r="H256" s="276"/>
      <c r="I256" s="276"/>
      <c r="J256" s="276"/>
      <c r="K256" s="276"/>
      <c r="L256" s="276"/>
      <c r="M256" s="276"/>
      <c r="N256" s="276"/>
      <c r="O256" s="276"/>
      <c r="P256" s="277"/>
      <c r="Q256" s="71">
        <v>2</v>
      </c>
      <c r="R256" s="264"/>
      <c r="S256" s="264"/>
      <c r="T256" s="264"/>
      <c r="U256" s="264"/>
      <c r="V256" s="264"/>
      <c r="W256" s="264"/>
      <c r="X256" s="264"/>
      <c r="Y256" s="264"/>
      <c r="Z256" s="264"/>
      <c r="AA256" s="264"/>
      <c r="AB256" s="264"/>
      <c r="AC256" s="264"/>
      <c r="AD256" s="264"/>
      <c r="AE256" s="264"/>
      <c r="AF256" s="71">
        <v>2</v>
      </c>
      <c r="AG256" s="264"/>
      <c r="AH256" s="264"/>
      <c r="AI256" s="264"/>
      <c r="AJ256" s="264"/>
      <c r="AK256" s="264"/>
      <c r="AL256" s="264"/>
      <c r="AM256" s="264"/>
      <c r="AN256" s="264"/>
      <c r="AO256" s="264"/>
      <c r="AP256" s="264"/>
      <c r="AQ256" s="264"/>
      <c r="AR256" s="264"/>
      <c r="AS256" s="264"/>
      <c r="AT256" s="264"/>
    </row>
    <row r="257" spans="1:46" s="24" customFormat="1" ht="45" customHeight="1" x14ac:dyDescent="0.25">
      <c r="A257" s="275" t="s">
        <v>2641</v>
      </c>
      <c r="B257" s="276"/>
      <c r="C257" s="276"/>
      <c r="D257" s="276"/>
      <c r="E257" s="276"/>
      <c r="F257" s="276"/>
      <c r="G257" s="276"/>
      <c r="H257" s="276"/>
      <c r="I257" s="276"/>
      <c r="J257" s="276"/>
      <c r="K257" s="276"/>
      <c r="L257" s="276"/>
      <c r="M257" s="276"/>
      <c r="N257" s="276"/>
      <c r="O257" s="276"/>
      <c r="P257" s="277"/>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2642</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96</v>
      </c>
      <c r="AH260" s="254"/>
      <c r="AI260" s="254"/>
      <c r="AJ260" s="254"/>
      <c r="AK260" s="75">
        <f>(('Artículo 123 (resumen PI)'!C18*0.8+'Artículo 123 (resumen PI)'!F18*0.2)+('Artículo 123 (resumen PNT)'!C18*0.8+'Artículo 123 (resumen PNT)'!F18*0.2))/2</f>
        <v>100.00000000000007</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2643</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76</v>
      </c>
      <c r="B265" s="269"/>
      <c r="C265" s="269"/>
      <c r="D265" s="269"/>
      <c r="E265" s="269"/>
      <c r="F265" s="269"/>
      <c r="G265" s="269"/>
      <c r="H265" s="269"/>
      <c r="I265" s="269"/>
      <c r="J265" s="269"/>
      <c r="K265" s="269"/>
      <c r="L265" s="269"/>
      <c r="M265" s="269"/>
      <c r="N265" s="269"/>
      <c r="O265" s="269"/>
      <c r="P265" s="269"/>
      <c r="Q265" s="69" t="s">
        <v>99</v>
      </c>
      <c r="R265" s="270" t="s">
        <v>100</v>
      </c>
      <c r="S265" s="270"/>
      <c r="T265" s="270"/>
      <c r="U265" s="270"/>
      <c r="V265" s="270"/>
      <c r="W265" s="270"/>
      <c r="X265" s="270"/>
      <c r="Y265" s="270"/>
      <c r="Z265" s="270"/>
      <c r="AA265" s="270"/>
      <c r="AB265" s="270"/>
      <c r="AC265" s="270"/>
      <c r="AD265" s="270"/>
      <c r="AE265" s="270"/>
      <c r="AF265" s="70" t="s">
        <v>99</v>
      </c>
      <c r="AG265" s="271" t="s">
        <v>8</v>
      </c>
      <c r="AH265" s="271"/>
      <c r="AI265" s="271"/>
      <c r="AJ265" s="271"/>
      <c r="AK265" s="271"/>
      <c r="AL265" s="271"/>
      <c r="AM265" s="271"/>
      <c r="AN265" s="271"/>
      <c r="AO265" s="271"/>
      <c r="AP265" s="271"/>
      <c r="AQ265" s="271"/>
      <c r="AR265" s="271"/>
      <c r="AS265" s="271"/>
      <c r="AT265" s="271"/>
    </row>
    <row r="266" spans="1:46" s="24" customFormat="1" ht="55.4" customHeight="1" x14ac:dyDescent="0.25">
      <c r="A266" s="275" t="s">
        <v>2644</v>
      </c>
      <c r="B266" s="276"/>
      <c r="C266" s="276"/>
      <c r="D266" s="276"/>
      <c r="E266" s="276"/>
      <c r="F266" s="276"/>
      <c r="G266" s="276"/>
      <c r="H266" s="276"/>
      <c r="I266" s="276"/>
      <c r="J266" s="276"/>
      <c r="K266" s="276"/>
      <c r="L266" s="276"/>
      <c r="M266" s="276"/>
      <c r="N266" s="276"/>
      <c r="O266" s="276"/>
      <c r="P266" s="277"/>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s="24" customFormat="1" ht="45" customHeight="1" x14ac:dyDescent="0.25">
      <c r="A267" s="275" t="s">
        <v>1062</v>
      </c>
      <c r="B267" s="276"/>
      <c r="C267" s="276"/>
      <c r="D267" s="276"/>
      <c r="E267" s="276"/>
      <c r="F267" s="276"/>
      <c r="G267" s="276"/>
      <c r="H267" s="276"/>
      <c r="I267" s="276"/>
      <c r="J267" s="276"/>
      <c r="K267" s="276"/>
      <c r="L267" s="276"/>
      <c r="M267" s="276"/>
      <c r="N267" s="276"/>
      <c r="O267" s="276"/>
      <c r="P267" s="277"/>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45" customHeight="1" x14ac:dyDescent="0.25">
      <c r="A268" s="275" t="s">
        <v>2645</v>
      </c>
      <c r="B268" s="276"/>
      <c r="C268" s="276"/>
      <c r="D268" s="276"/>
      <c r="E268" s="276"/>
      <c r="F268" s="276"/>
      <c r="G268" s="276"/>
      <c r="H268" s="276"/>
      <c r="I268" s="276"/>
      <c r="J268" s="276"/>
      <c r="K268" s="276"/>
      <c r="L268" s="276"/>
      <c r="M268" s="276"/>
      <c r="N268" s="276"/>
      <c r="O268" s="276"/>
      <c r="P268" s="277"/>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s="24" customFormat="1" ht="45" customHeight="1" x14ac:dyDescent="0.25">
      <c r="A269" s="275" t="s">
        <v>2646</v>
      </c>
      <c r="B269" s="276"/>
      <c r="C269" s="276"/>
      <c r="D269" s="276"/>
      <c r="E269" s="276"/>
      <c r="F269" s="276"/>
      <c r="G269" s="276"/>
      <c r="H269" s="276"/>
      <c r="I269" s="276"/>
      <c r="J269" s="276"/>
      <c r="K269" s="276"/>
      <c r="L269" s="276"/>
      <c r="M269" s="276"/>
      <c r="N269" s="276"/>
      <c r="O269" s="276"/>
      <c r="P269" s="277"/>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s="24" customFormat="1" ht="64.400000000000006" customHeight="1" x14ac:dyDescent="0.25">
      <c r="A270" s="275" t="s">
        <v>2647</v>
      </c>
      <c r="B270" s="276"/>
      <c r="C270" s="276"/>
      <c r="D270" s="276"/>
      <c r="E270" s="276"/>
      <c r="F270" s="276"/>
      <c r="G270" s="276"/>
      <c r="H270" s="276"/>
      <c r="I270" s="276"/>
      <c r="J270" s="276"/>
      <c r="K270" s="276"/>
      <c r="L270" s="276"/>
      <c r="M270" s="276"/>
      <c r="N270" s="276"/>
      <c r="O270" s="276"/>
      <c r="P270" s="277"/>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s="24" customFormat="1" ht="45" customHeight="1" x14ac:dyDescent="0.25">
      <c r="A271" s="275" t="s">
        <v>2497</v>
      </c>
      <c r="B271" s="276"/>
      <c r="C271" s="276"/>
      <c r="D271" s="276"/>
      <c r="E271" s="276"/>
      <c r="F271" s="276"/>
      <c r="G271" s="276"/>
      <c r="H271" s="276"/>
      <c r="I271" s="276"/>
      <c r="J271" s="276"/>
      <c r="K271" s="276"/>
      <c r="L271" s="276"/>
      <c r="M271" s="276"/>
      <c r="N271" s="276"/>
      <c r="O271" s="276"/>
      <c r="P271" s="277"/>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s="24" customFormat="1" ht="45" customHeight="1" x14ac:dyDescent="0.25">
      <c r="A272" s="275" t="s">
        <v>2648</v>
      </c>
      <c r="B272" s="276"/>
      <c r="C272" s="276"/>
      <c r="D272" s="276"/>
      <c r="E272" s="276"/>
      <c r="F272" s="276"/>
      <c r="G272" s="276"/>
      <c r="H272" s="276"/>
      <c r="I272" s="276"/>
      <c r="J272" s="276"/>
      <c r="K272" s="276"/>
      <c r="L272" s="276"/>
      <c r="M272" s="276"/>
      <c r="N272" s="276"/>
      <c r="O272" s="276"/>
      <c r="P272" s="277"/>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s="24" customFormat="1" ht="45" customHeight="1" x14ac:dyDescent="0.25">
      <c r="A273" s="275" t="s">
        <v>2649</v>
      </c>
      <c r="B273" s="276"/>
      <c r="C273" s="276"/>
      <c r="D273" s="276"/>
      <c r="E273" s="276"/>
      <c r="F273" s="276"/>
      <c r="G273" s="276"/>
      <c r="H273" s="276"/>
      <c r="I273" s="276"/>
      <c r="J273" s="276"/>
      <c r="K273" s="276"/>
      <c r="L273" s="276"/>
      <c r="M273" s="276"/>
      <c r="N273" s="276"/>
      <c r="O273" s="276"/>
      <c r="P273" s="277"/>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s="24" customFormat="1" ht="45" customHeight="1" x14ac:dyDescent="0.25">
      <c r="A274" s="275" t="s">
        <v>2650</v>
      </c>
      <c r="B274" s="276"/>
      <c r="C274" s="276"/>
      <c r="D274" s="276"/>
      <c r="E274" s="276"/>
      <c r="F274" s="276"/>
      <c r="G274" s="276"/>
      <c r="H274" s="276"/>
      <c r="I274" s="276"/>
      <c r="J274" s="276"/>
      <c r="K274" s="276"/>
      <c r="L274" s="276"/>
      <c r="M274" s="276"/>
      <c r="N274" s="276"/>
      <c r="O274" s="276"/>
      <c r="P274" s="277"/>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s="24" customFormat="1" ht="54" customHeight="1" x14ac:dyDescent="0.25">
      <c r="A275" s="275" t="s">
        <v>2651</v>
      </c>
      <c r="B275" s="276"/>
      <c r="C275" s="276"/>
      <c r="D275" s="276"/>
      <c r="E275" s="276"/>
      <c r="F275" s="276"/>
      <c r="G275" s="276"/>
      <c r="H275" s="276"/>
      <c r="I275" s="276"/>
      <c r="J275" s="276"/>
      <c r="K275" s="276"/>
      <c r="L275" s="276"/>
      <c r="M275" s="276"/>
      <c r="N275" s="276"/>
      <c r="O275" s="276"/>
      <c r="P275" s="277"/>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s="24" customFormat="1" ht="60" customHeight="1" x14ac:dyDescent="0.25">
      <c r="A276" s="275" t="s">
        <v>2652</v>
      </c>
      <c r="B276" s="276"/>
      <c r="C276" s="276"/>
      <c r="D276" s="276"/>
      <c r="E276" s="276"/>
      <c r="F276" s="276"/>
      <c r="G276" s="276"/>
      <c r="H276" s="276"/>
      <c r="I276" s="276"/>
      <c r="J276" s="276"/>
      <c r="K276" s="276"/>
      <c r="L276" s="276"/>
      <c r="M276" s="276"/>
      <c r="N276" s="276"/>
      <c r="O276" s="276"/>
      <c r="P276" s="277"/>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s="24" customFormat="1" ht="45" customHeight="1" x14ac:dyDescent="0.25">
      <c r="A277" s="275" t="s">
        <v>1800</v>
      </c>
      <c r="B277" s="276"/>
      <c r="C277" s="276"/>
      <c r="D277" s="276"/>
      <c r="E277" s="276"/>
      <c r="F277" s="276"/>
      <c r="G277" s="276"/>
      <c r="H277" s="276"/>
      <c r="I277" s="276"/>
      <c r="J277" s="276"/>
      <c r="K277" s="276"/>
      <c r="L277" s="276"/>
      <c r="M277" s="276"/>
      <c r="N277" s="276"/>
      <c r="O277" s="276"/>
      <c r="P277" s="277"/>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s="24" customFormat="1" ht="45" customHeight="1" x14ac:dyDescent="0.25">
      <c r="A278" s="275" t="s">
        <v>2653</v>
      </c>
      <c r="B278" s="276"/>
      <c r="C278" s="276"/>
      <c r="D278" s="276"/>
      <c r="E278" s="276"/>
      <c r="F278" s="276"/>
      <c r="G278" s="276"/>
      <c r="H278" s="276"/>
      <c r="I278" s="276"/>
      <c r="J278" s="276"/>
      <c r="K278" s="276"/>
      <c r="L278" s="276"/>
      <c r="M278" s="276"/>
      <c r="N278" s="276"/>
      <c r="O278" s="276"/>
      <c r="P278" s="277"/>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s="24" customFormat="1" ht="45" customHeight="1" x14ac:dyDescent="0.25">
      <c r="A279" s="275" t="s">
        <v>2654</v>
      </c>
      <c r="B279" s="276"/>
      <c r="C279" s="276"/>
      <c r="D279" s="276"/>
      <c r="E279" s="276"/>
      <c r="F279" s="276"/>
      <c r="G279" s="276"/>
      <c r="H279" s="276"/>
      <c r="I279" s="276"/>
      <c r="J279" s="276"/>
      <c r="K279" s="276"/>
      <c r="L279" s="276"/>
      <c r="M279" s="276"/>
      <c r="N279" s="276"/>
      <c r="O279" s="276"/>
      <c r="P279" s="277"/>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s="24" customFormat="1" ht="45" customHeight="1" x14ac:dyDescent="0.25">
      <c r="A280" s="275" t="s">
        <v>2655</v>
      </c>
      <c r="B280" s="276"/>
      <c r="C280" s="276"/>
      <c r="D280" s="276"/>
      <c r="E280" s="276"/>
      <c r="F280" s="276"/>
      <c r="G280" s="276"/>
      <c r="H280" s="276"/>
      <c r="I280" s="276"/>
      <c r="J280" s="276"/>
      <c r="K280" s="276"/>
      <c r="L280" s="276"/>
      <c r="M280" s="276"/>
      <c r="N280" s="276"/>
      <c r="O280" s="276"/>
      <c r="P280" s="277"/>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s="24" customFormat="1" ht="45" customHeight="1" x14ac:dyDescent="0.25">
      <c r="A281" s="275" t="s">
        <v>2656</v>
      </c>
      <c r="B281" s="276"/>
      <c r="C281" s="276"/>
      <c r="D281" s="276"/>
      <c r="E281" s="276"/>
      <c r="F281" s="276"/>
      <c r="G281" s="276"/>
      <c r="H281" s="276"/>
      <c r="I281" s="276"/>
      <c r="J281" s="276"/>
      <c r="K281" s="276"/>
      <c r="L281" s="276"/>
      <c r="M281" s="276"/>
      <c r="N281" s="276"/>
      <c r="O281" s="276"/>
      <c r="P281" s="277"/>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s="24" customFormat="1" ht="63.65" customHeight="1" x14ac:dyDescent="0.25">
      <c r="A282" s="275" t="s">
        <v>2657</v>
      </c>
      <c r="B282" s="276"/>
      <c r="C282" s="276"/>
      <c r="D282" s="276"/>
      <c r="E282" s="276"/>
      <c r="F282" s="276"/>
      <c r="G282" s="276"/>
      <c r="H282" s="276"/>
      <c r="I282" s="276"/>
      <c r="J282" s="276"/>
      <c r="K282" s="276"/>
      <c r="L282" s="276"/>
      <c r="M282" s="276"/>
      <c r="N282" s="276"/>
      <c r="O282" s="276"/>
      <c r="P282" s="277"/>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s="24" customFormat="1" ht="45" customHeight="1" x14ac:dyDescent="0.25">
      <c r="A283" s="275" t="s">
        <v>1829</v>
      </c>
      <c r="B283" s="276"/>
      <c r="C283" s="276"/>
      <c r="D283" s="276"/>
      <c r="E283" s="276"/>
      <c r="F283" s="276"/>
      <c r="G283" s="276"/>
      <c r="H283" s="276"/>
      <c r="I283" s="276"/>
      <c r="J283" s="276"/>
      <c r="K283" s="276"/>
      <c r="L283" s="276"/>
      <c r="M283" s="276"/>
      <c r="N283" s="276"/>
      <c r="O283" s="276"/>
      <c r="P283" s="277"/>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s="24" customFormat="1" ht="45" customHeight="1" x14ac:dyDescent="0.25">
      <c r="A284" s="275" t="s">
        <v>2658</v>
      </c>
      <c r="B284" s="276"/>
      <c r="C284" s="276"/>
      <c r="D284" s="276"/>
      <c r="E284" s="276"/>
      <c r="F284" s="276"/>
      <c r="G284" s="276"/>
      <c r="H284" s="276"/>
      <c r="I284" s="276"/>
      <c r="J284" s="276"/>
      <c r="K284" s="276"/>
      <c r="L284" s="276"/>
      <c r="M284" s="276"/>
      <c r="N284" s="276"/>
      <c r="O284" s="276"/>
      <c r="P284" s="277"/>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s="24" customFormat="1" ht="45" customHeight="1" x14ac:dyDescent="0.25">
      <c r="A285" s="275" t="s">
        <v>2659</v>
      </c>
      <c r="B285" s="276"/>
      <c r="C285" s="276"/>
      <c r="D285" s="276"/>
      <c r="E285" s="276"/>
      <c r="F285" s="276"/>
      <c r="G285" s="276"/>
      <c r="H285" s="276"/>
      <c r="I285" s="276"/>
      <c r="J285" s="276"/>
      <c r="K285" s="276"/>
      <c r="L285" s="276"/>
      <c r="M285" s="276"/>
      <c r="N285" s="276"/>
      <c r="O285" s="276"/>
      <c r="P285" s="277"/>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s="24" customFormat="1" ht="45" customHeight="1" x14ac:dyDescent="0.25">
      <c r="A286" s="275" t="s">
        <v>2660</v>
      </c>
      <c r="B286" s="276"/>
      <c r="C286" s="276"/>
      <c r="D286" s="276"/>
      <c r="E286" s="276"/>
      <c r="F286" s="276"/>
      <c r="G286" s="276"/>
      <c r="H286" s="276"/>
      <c r="I286" s="276"/>
      <c r="J286" s="276"/>
      <c r="K286" s="276"/>
      <c r="L286" s="276"/>
      <c r="M286" s="276"/>
      <c r="N286" s="276"/>
      <c r="O286" s="276"/>
      <c r="P286" s="277"/>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s="24" customFormat="1" ht="45" customHeight="1" x14ac:dyDescent="0.25">
      <c r="A287" s="275" t="s">
        <v>2661</v>
      </c>
      <c r="B287" s="276"/>
      <c r="C287" s="276"/>
      <c r="D287" s="276"/>
      <c r="E287" s="276"/>
      <c r="F287" s="276"/>
      <c r="G287" s="276"/>
      <c r="H287" s="276"/>
      <c r="I287" s="276"/>
      <c r="J287" s="276"/>
      <c r="K287" s="276"/>
      <c r="L287" s="276"/>
      <c r="M287" s="276"/>
      <c r="N287" s="276"/>
      <c r="O287" s="276"/>
      <c r="P287" s="277"/>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s="24" customFormat="1" ht="45" customHeight="1" x14ac:dyDescent="0.25">
      <c r="A288" s="275" t="s">
        <v>2662</v>
      </c>
      <c r="B288" s="276"/>
      <c r="C288" s="276"/>
      <c r="D288" s="276"/>
      <c r="E288" s="276"/>
      <c r="F288" s="276"/>
      <c r="G288" s="276"/>
      <c r="H288" s="276"/>
      <c r="I288" s="276"/>
      <c r="J288" s="276"/>
      <c r="K288" s="276"/>
      <c r="L288" s="276"/>
      <c r="M288" s="276"/>
      <c r="N288" s="276"/>
      <c r="O288" s="276"/>
      <c r="P288" s="277"/>
      <c r="Q288" s="71">
        <v>2</v>
      </c>
      <c r="R288" s="264"/>
      <c r="S288" s="264"/>
      <c r="T288" s="264"/>
      <c r="U288" s="264"/>
      <c r="V288" s="264"/>
      <c r="W288" s="264"/>
      <c r="X288" s="264"/>
      <c r="Y288" s="264"/>
      <c r="Z288" s="264"/>
      <c r="AA288" s="264"/>
      <c r="AB288" s="264"/>
      <c r="AC288" s="264"/>
      <c r="AD288" s="264"/>
      <c r="AE288" s="264"/>
      <c r="AF288" s="71">
        <v>2</v>
      </c>
      <c r="AG288" s="264"/>
      <c r="AH288" s="264"/>
      <c r="AI288" s="264"/>
      <c r="AJ288" s="264"/>
      <c r="AK288" s="264"/>
      <c r="AL288" s="264"/>
      <c r="AM288" s="264"/>
      <c r="AN288" s="264"/>
      <c r="AO288" s="264"/>
      <c r="AP288" s="264"/>
      <c r="AQ288" s="264"/>
      <c r="AR288" s="264"/>
      <c r="AS288" s="264"/>
      <c r="AT288" s="264"/>
    </row>
    <row r="289" spans="1:46" s="24" customFormat="1" ht="45" customHeight="1" x14ac:dyDescent="0.25">
      <c r="A289" s="275" t="s">
        <v>2663</v>
      </c>
      <c r="B289" s="276"/>
      <c r="C289" s="276"/>
      <c r="D289" s="276"/>
      <c r="E289" s="276"/>
      <c r="F289" s="276"/>
      <c r="G289" s="276"/>
      <c r="H289" s="276"/>
      <c r="I289" s="276"/>
      <c r="J289" s="276"/>
      <c r="K289" s="276"/>
      <c r="L289" s="276"/>
      <c r="M289" s="276"/>
      <c r="N289" s="276"/>
      <c r="O289" s="276"/>
      <c r="P289" s="277"/>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s="24" customFormat="1" ht="45" customHeight="1" x14ac:dyDescent="0.25">
      <c r="A290" s="275" t="s">
        <v>2664</v>
      </c>
      <c r="B290" s="276"/>
      <c r="C290" s="276"/>
      <c r="D290" s="276"/>
      <c r="E290" s="276"/>
      <c r="F290" s="276"/>
      <c r="G290" s="276"/>
      <c r="H290" s="276"/>
      <c r="I290" s="276"/>
      <c r="J290" s="276"/>
      <c r="K290" s="276"/>
      <c r="L290" s="276"/>
      <c r="M290" s="276"/>
      <c r="N290" s="276"/>
      <c r="O290" s="276"/>
      <c r="P290" s="277"/>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s="24" customFormat="1" ht="45" customHeight="1" x14ac:dyDescent="0.25">
      <c r="A291" s="275" t="s">
        <v>2665</v>
      </c>
      <c r="B291" s="276"/>
      <c r="C291" s="276"/>
      <c r="D291" s="276"/>
      <c r="E291" s="276"/>
      <c r="F291" s="276"/>
      <c r="G291" s="276"/>
      <c r="H291" s="276"/>
      <c r="I291" s="276"/>
      <c r="J291" s="276"/>
      <c r="K291" s="276"/>
      <c r="L291" s="276"/>
      <c r="M291" s="276"/>
      <c r="N291" s="276"/>
      <c r="O291" s="276"/>
      <c r="P291" s="277"/>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s="24" customFormat="1" ht="45" customHeight="1" x14ac:dyDescent="0.25">
      <c r="A292" s="275" t="s">
        <v>2666</v>
      </c>
      <c r="B292" s="276"/>
      <c r="C292" s="276"/>
      <c r="D292" s="276"/>
      <c r="E292" s="276"/>
      <c r="F292" s="276"/>
      <c r="G292" s="276"/>
      <c r="H292" s="276"/>
      <c r="I292" s="276"/>
      <c r="J292" s="276"/>
      <c r="K292" s="276"/>
      <c r="L292" s="276"/>
      <c r="M292" s="276"/>
      <c r="N292" s="276"/>
      <c r="O292" s="276"/>
      <c r="P292" s="277"/>
      <c r="Q292" s="71">
        <v>2</v>
      </c>
      <c r="R292" s="265"/>
      <c r="S292" s="265"/>
      <c r="T292" s="265"/>
      <c r="U292" s="265"/>
      <c r="V292" s="265"/>
      <c r="W292" s="265"/>
      <c r="X292" s="265"/>
      <c r="Y292" s="265"/>
      <c r="Z292" s="265"/>
      <c r="AA292" s="265"/>
      <c r="AB292" s="265"/>
      <c r="AC292" s="265"/>
      <c r="AD292" s="265"/>
      <c r="AE292" s="265"/>
      <c r="AF292" s="71">
        <v>2</v>
      </c>
      <c r="AG292" s="265"/>
      <c r="AH292" s="265"/>
      <c r="AI292" s="265"/>
      <c r="AJ292" s="265"/>
      <c r="AK292" s="265"/>
      <c r="AL292" s="265"/>
      <c r="AM292" s="265"/>
      <c r="AN292" s="265"/>
      <c r="AO292" s="265"/>
      <c r="AP292" s="265"/>
      <c r="AQ292" s="265"/>
      <c r="AR292" s="265"/>
      <c r="AS292" s="265"/>
      <c r="AT292" s="265"/>
    </row>
    <row r="293" spans="1:46" s="24" customFormat="1" ht="45" customHeight="1" x14ac:dyDescent="0.25">
      <c r="A293" s="275" t="s">
        <v>2667</v>
      </c>
      <c r="B293" s="276"/>
      <c r="C293" s="276"/>
      <c r="D293" s="276"/>
      <c r="E293" s="276"/>
      <c r="F293" s="276"/>
      <c r="G293" s="276"/>
      <c r="H293" s="276"/>
      <c r="I293" s="276"/>
      <c r="J293" s="276"/>
      <c r="K293" s="276"/>
      <c r="L293" s="276"/>
      <c r="M293" s="276"/>
      <c r="N293" s="276"/>
      <c r="O293" s="276"/>
      <c r="P293" s="277"/>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s="24" customFormat="1" ht="45" customHeight="1" x14ac:dyDescent="0.25">
      <c r="A294" s="275" t="s">
        <v>2668</v>
      </c>
      <c r="B294" s="276"/>
      <c r="C294" s="276"/>
      <c r="D294" s="276"/>
      <c r="E294" s="276"/>
      <c r="F294" s="276"/>
      <c r="G294" s="276"/>
      <c r="H294" s="276"/>
      <c r="I294" s="276"/>
      <c r="J294" s="276"/>
      <c r="K294" s="276"/>
      <c r="L294" s="276"/>
      <c r="M294" s="276"/>
      <c r="N294" s="276"/>
      <c r="O294" s="276"/>
      <c r="P294" s="277"/>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s="24" customFormat="1" ht="45" customHeight="1" x14ac:dyDescent="0.25">
      <c r="A295" s="275" t="s">
        <v>2669</v>
      </c>
      <c r="B295" s="276"/>
      <c r="C295" s="276"/>
      <c r="D295" s="276"/>
      <c r="E295" s="276"/>
      <c r="F295" s="276"/>
      <c r="G295" s="276"/>
      <c r="H295" s="276"/>
      <c r="I295" s="276"/>
      <c r="J295" s="276"/>
      <c r="K295" s="276"/>
      <c r="L295" s="276"/>
      <c r="M295" s="276"/>
      <c r="N295" s="276"/>
      <c r="O295" s="276"/>
      <c r="P295" s="277"/>
      <c r="Q295" s="71">
        <v>2</v>
      </c>
      <c r="R295" s="264"/>
      <c r="S295" s="264"/>
      <c r="T295" s="264"/>
      <c r="U295" s="264"/>
      <c r="V295" s="264"/>
      <c r="W295" s="264"/>
      <c r="X295" s="264"/>
      <c r="Y295" s="264"/>
      <c r="Z295" s="264"/>
      <c r="AA295" s="264"/>
      <c r="AB295" s="264"/>
      <c r="AC295" s="264"/>
      <c r="AD295" s="264"/>
      <c r="AE295" s="264"/>
      <c r="AF295" s="71">
        <v>2</v>
      </c>
      <c r="AG295" s="264"/>
      <c r="AH295" s="264"/>
      <c r="AI295" s="264"/>
      <c r="AJ295" s="264"/>
      <c r="AK295" s="264"/>
      <c r="AL295" s="264"/>
      <c r="AM295" s="264"/>
      <c r="AN295" s="264"/>
      <c r="AO295" s="264"/>
      <c r="AP295" s="264"/>
      <c r="AQ295" s="264"/>
      <c r="AR295" s="264"/>
      <c r="AS295" s="264"/>
      <c r="AT295" s="264"/>
    </row>
    <row r="296" spans="1:46" s="24" customFormat="1" ht="45" customHeight="1" x14ac:dyDescent="0.25">
      <c r="A296" s="275" t="s">
        <v>2670</v>
      </c>
      <c r="B296" s="276"/>
      <c r="C296" s="276"/>
      <c r="D296" s="276"/>
      <c r="E296" s="276"/>
      <c r="F296" s="276"/>
      <c r="G296" s="276"/>
      <c r="H296" s="276"/>
      <c r="I296" s="276"/>
      <c r="J296" s="276"/>
      <c r="K296" s="276"/>
      <c r="L296" s="276"/>
      <c r="M296" s="276"/>
      <c r="N296" s="276"/>
      <c r="O296" s="276"/>
      <c r="P296" s="277"/>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s="24" customFormat="1" ht="45" customHeight="1" x14ac:dyDescent="0.25">
      <c r="A297" s="275" t="s">
        <v>2671</v>
      </c>
      <c r="B297" s="276"/>
      <c r="C297" s="276"/>
      <c r="D297" s="276"/>
      <c r="E297" s="276"/>
      <c r="F297" s="276"/>
      <c r="G297" s="276"/>
      <c r="H297" s="276"/>
      <c r="I297" s="276"/>
      <c r="J297" s="276"/>
      <c r="K297" s="276"/>
      <c r="L297" s="276"/>
      <c r="M297" s="276"/>
      <c r="N297" s="276"/>
      <c r="O297" s="276"/>
      <c r="P297" s="277"/>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s="24" customFormat="1" ht="45" customHeight="1" x14ac:dyDescent="0.25">
      <c r="A298" s="275" t="s">
        <v>2672</v>
      </c>
      <c r="B298" s="276"/>
      <c r="C298" s="276"/>
      <c r="D298" s="276"/>
      <c r="E298" s="276"/>
      <c r="F298" s="276"/>
      <c r="G298" s="276"/>
      <c r="H298" s="276"/>
      <c r="I298" s="276"/>
      <c r="J298" s="276"/>
      <c r="K298" s="276"/>
      <c r="L298" s="276"/>
      <c r="M298" s="276"/>
      <c r="N298" s="276"/>
      <c r="O298" s="276"/>
      <c r="P298" s="277"/>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s="24" customFormat="1" ht="81.650000000000006" customHeight="1" x14ac:dyDescent="0.25">
      <c r="A299" s="275" t="s">
        <v>2673</v>
      </c>
      <c r="B299" s="276"/>
      <c r="C299" s="276"/>
      <c r="D299" s="276"/>
      <c r="E299" s="276"/>
      <c r="F299" s="276"/>
      <c r="G299" s="276"/>
      <c r="H299" s="276"/>
      <c r="I299" s="276"/>
      <c r="J299" s="276"/>
      <c r="K299" s="276"/>
      <c r="L299" s="276"/>
      <c r="M299" s="276"/>
      <c r="N299" s="276"/>
      <c r="O299" s="276"/>
      <c r="P299" s="277"/>
      <c r="Q299" s="71">
        <v>2</v>
      </c>
      <c r="R299" s="265"/>
      <c r="S299" s="265"/>
      <c r="T299" s="265"/>
      <c r="U299" s="265"/>
      <c r="V299" s="265"/>
      <c r="W299" s="265"/>
      <c r="X299" s="265"/>
      <c r="Y299" s="265"/>
      <c r="Z299" s="265"/>
      <c r="AA299" s="265"/>
      <c r="AB299" s="265"/>
      <c r="AC299" s="265"/>
      <c r="AD299" s="265"/>
      <c r="AE299" s="265"/>
      <c r="AF299" s="71">
        <v>2</v>
      </c>
      <c r="AG299" s="265"/>
      <c r="AH299" s="265"/>
      <c r="AI299" s="265"/>
      <c r="AJ299" s="265"/>
      <c r="AK299" s="265"/>
      <c r="AL299" s="265"/>
      <c r="AM299" s="265"/>
      <c r="AN299" s="265"/>
      <c r="AO299" s="265"/>
      <c r="AP299" s="265"/>
      <c r="AQ299" s="265"/>
      <c r="AR299" s="265"/>
      <c r="AS299" s="265"/>
      <c r="AT299" s="265"/>
    </row>
    <row r="300" spans="1:46" s="24" customFormat="1" ht="45" customHeight="1" x14ac:dyDescent="0.25">
      <c r="A300" s="275" t="s">
        <v>2674</v>
      </c>
      <c r="B300" s="276"/>
      <c r="C300" s="276"/>
      <c r="D300" s="276"/>
      <c r="E300" s="276"/>
      <c r="F300" s="276"/>
      <c r="G300" s="276"/>
      <c r="H300" s="276"/>
      <c r="I300" s="276"/>
      <c r="J300" s="276"/>
      <c r="K300" s="276"/>
      <c r="L300" s="276"/>
      <c r="M300" s="276"/>
      <c r="N300" s="276"/>
      <c r="O300" s="276"/>
      <c r="P300" s="277"/>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s="24" customFormat="1" ht="45" customHeight="1" x14ac:dyDescent="0.25">
      <c r="A301" s="275" t="s">
        <v>2675</v>
      </c>
      <c r="B301" s="276"/>
      <c r="C301" s="276"/>
      <c r="D301" s="276"/>
      <c r="E301" s="276"/>
      <c r="F301" s="276"/>
      <c r="G301" s="276"/>
      <c r="H301" s="276"/>
      <c r="I301" s="276"/>
      <c r="J301" s="276"/>
      <c r="K301" s="276"/>
      <c r="L301" s="276"/>
      <c r="M301" s="276"/>
      <c r="N301" s="276"/>
      <c r="O301" s="276"/>
      <c r="P301" s="277"/>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s="24" customFormat="1" ht="45" customHeight="1" x14ac:dyDescent="0.25">
      <c r="A302" s="275" t="s">
        <v>2676</v>
      </c>
      <c r="B302" s="276"/>
      <c r="C302" s="276"/>
      <c r="D302" s="276"/>
      <c r="E302" s="276"/>
      <c r="F302" s="276"/>
      <c r="G302" s="276"/>
      <c r="H302" s="276"/>
      <c r="I302" s="276"/>
      <c r="J302" s="276"/>
      <c r="K302" s="276"/>
      <c r="L302" s="276"/>
      <c r="M302" s="276"/>
      <c r="N302" s="276"/>
      <c r="O302" s="276"/>
      <c r="P302" s="277"/>
      <c r="Q302" s="71">
        <v>2</v>
      </c>
      <c r="R302" s="264"/>
      <c r="S302" s="264"/>
      <c r="T302" s="264"/>
      <c r="U302" s="264"/>
      <c r="V302" s="264"/>
      <c r="W302" s="264"/>
      <c r="X302" s="264"/>
      <c r="Y302" s="264"/>
      <c r="Z302" s="264"/>
      <c r="AA302" s="264"/>
      <c r="AB302" s="264"/>
      <c r="AC302" s="264"/>
      <c r="AD302" s="264"/>
      <c r="AE302" s="264"/>
      <c r="AF302" s="71">
        <v>2</v>
      </c>
      <c r="AG302" s="264"/>
      <c r="AH302" s="264"/>
      <c r="AI302" s="264"/>
      <c r="AJ302" s="264"/>
      <c r="AK302" s="264"/>
      <c r="AL302" s="264"/>
      <c r="AM302" s="264"/>
      <c r="AN302" s="264"/>
      <c r="AO302" s="264"/>
      <c r="AP302" s="264"/>
      <c r="AQ302" s="264"/>
      <c r="AR302" s="264"/>
      <c r="AS302" s="264"/>
      <c r="AT302" s="264"/>
    </row>
    <row r="303" spans="1:46" s="24" customFormat="1" ht="45" customHeight="1" x14ac:dyDescent="0.25">
      <c r="A303" s="275" t="s">
        <v>2677</v>
      </c>
      <c r="B303" s="276"/>
      <c r="C303" s="276"/>
      <c r="D303" s="276"/>
      <c r="E303" s="276"/>
      <c r="F303" s="276"/>
      <c r="G303" s="276"/>
      <c r="H303" s="276"/>
      <c r="I303" s="276"/>
      <c r="J303" s="276"/>
      <c r="K303" s="276"/>
      <c r="L303" s="276"/>
      <c r="M303" s="276"/>
      <c r="N303" s="276"/>
      <c r="O303" s="276"/>
      <c r="P303" s="277"/>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s="24" customFormat="1" ht="45" customHeight="1" x14ac:dyDescent="0.25">
      <c r="A304" s="275" t="s">
        <v>2678</v>
      </c>
      <c r="B304" s="276"/>
      <c r="C304" s="276"/>
      <c r="D304" s="276"/>
      <c r="E304" s="276"/>
      <c r="F304" s="276"/>
      <c r="G304" s="276"/>
      <c r="H304" s="276"/>
      <c r="I304" s="276"/>
      <c r="J304" s="276"/>
      <c r="K304" s="276"/>
      <c r="L304" s="276"/>
      <c r="M304" s="276"/>
      <c r="N304" s="276"/>
      <c r="O304" s="276"/>
      <c r="P304" s="277"/>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s="24" customFormat="1" ht="45" customHeight="1" x14ac:dyDescent="0.25">
      <c r="A305" s="275" t="s">
        <v>2679</v>
      </c>
      <c r="B305" s="276"/>
      <c r="C305" s="276"/>
      <c r="D305" s="276"/>
      <c r="E305" s="276"/>
      <c r="F305" s="276"/>
      <c r="G305" s="276"/>
      <c r="H305" s="276"/>
      <c r="I305" s="276"/>
      <c r="J305" s="276"/>
      <c r="K305" s="276"/>
      <c r="L305" s="276"/>
      <c r="M305" s="276"/>
      <c r="N305" s="276"/>
      <c r="O305" s="276"/>
      <c r="P305" s="277"/>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s="24" customFormat="1" ht="45" customHeight="1" x14ac:dyDescent="0.25">
      <c r="A306" s="275" t="s">
        <v>2680</v>
      </c>
      <c r="B306" s="276"/>
      <c r="C306" s="276"/>
      <c r="D306" s="276"/>
      <c r="E306" s="276"/>
      <c r="F306" s="276"/>
      <c r="G306" s="276"/>
      <c r="H306" s="276"/>
      <c r="I306" s="276"/>
      <c r="J306" s="276"/>
      <c r="K306" s="276"/>
      <c r="L306" s="276"/>
      <c r="M306" s="276"/>
      <c r="N306" s="276"/>
      <c r="O306" s="276"/>
      <c r="P306" s="277"/>
      <c r="Q306" s="71">
        <v>2</v>
      </c>
      <c r="R306" s="265"/>
      <c r="S306" s="265"/>
      <c r="T306" s="265"/>
      <c r="U306" s="265"/>
      <c r="V306" s="265"/>
      <c r="W306" s="265"/>
      <c r="X306" s="265"/>
      <c r="Y306" s="265"/>
      <c r="Z306" s="265"/>
      <c r="AA306" s="265"/>
      <c r="AB306" s="265"/>
      <c r="AC306" s="265"/>
      <c r="AD306" s="265"/>
      <c r="AE306" s="265"/>
      <c r="AF306" s="71">
        <v>2</v>
      </c>
      <c r="AG306" s="265"/>
      <c r="AH306" s="265"/>
      <c r="AI306" s="265"/>
      <c r="AJ306" s="265"/>
      <c r="AK306" s="265"/>
      <c r="AL306" s="265"/>
      <c r="AM306" s="265"/>
      <c r="AN306" s="265"/>
      <c r="AO306" s="265"/>
      <c r="AP306" s="265"/>
      <c r="AQ306" s="265"/>
      <c r="AR306" s="265"/>
      <c r="AS306" s="265"/>
      <c r="AT306" s="265"/>
    </row>
    <row r="307" spans="1:46" s="24" customFormat="1" ht="45" customHeight="1" x14ac:dyDescent="0.25">
      <c r="A307" s="275" t="s">
        <v>2681</v>
      </c>
      <c r="B307" s="276"/>
      <c r="C307" s="276"/>
      <c r="D307" s="276"/>
      <c r="E307" s="276"/>
      <c r="F307" s="276"/>
      <c r="G307" s="276"/>
      <c r="H307" s="276"/>
      <c r="I307" s="276"/>
      <c r="J307" s="276"/>
      <c r="K307" s="276"/>
      <c r="L307" s="276"/>
      <c r="M307" s="276"/>
      <c r="N307" s="276"/>
      <c r="O307" s="276"/>
      <c r="P307" s="277"/>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s="24" customFormat="1" ht="45" customHeight="1" x14ac:dyDescent="0.25">
      <c r="A308" s="275" t="s">
        <v>2682</v>
      </c>
      <c r="B308" s="276"/>
      <c r="C308" s="276"/>
      <c r="D308" s="276"/>
      <c r="E308" s="276"/>
      <c r="F308" s="276"/>
      <c r="G308" s="276"/>
      <c r="H308" s="276"/>
      <c r="I308" s="276"/>
      <c r="J308" s="276"/>
      <c r="K308" s="276"/>
      <c r="L308" s="276"/>
      <c r="M308" s="276"/>
      <c r="N308" s="276"/>
      <c r="O308" s="276"/>
      <c r="P308" s="277"/>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s="24" customFormat="1" ht="88.4" customHeight="1" x14ac:dyDescent="0.25">
      <c r="A309" s="275" t="s">
        <v>2683</v>
      </c>
      <c r="B309" s="276"/>
      <c r="C309" s="276"/>
      <c r="D309" s="276"/>
      <c r="E309" s="276"/>
      <c r="F309" s="276"/>
      <c r="G309" s="276"/>
      <c r="H309" s="276"/>
      <c r="I309" s="276"/>
      <c r="J309" s="276"/>
      <c r="K309" s="276"/>
      <c r="L309" s="276"/>
      <c r="M309" s="276"/>
      <c r="N309" s="276"/>
      <c r="O309" s="276"/>
      <c r="P309" s="277"/>
      <c r="Q309" s="71">
        <v>2</v>
      </c>
      <c r="R309" s="264"/>
      <c r="S309" s="264"/>
      <c r="T309" s="264"/>
      <c r="U309" s="264"/>
      <c r="V309" s="264"/>
      <c r="W309" s="264"/>
      <c r="X309" s="264"/>
      <c r="Y309" s="264"/>
      <c r="Z309" s="264"/>
      <c r="AA309" s="264"/>
      <c r="AB309" s="264"/>
      <c r="AC309" s="264"/>
      <c r="AD309" s="264"/>
      <c r="AE309" s="264"/>
      <c r="AF309" s="71">
        <v>2</v>
      </c>
      <c r="AG309" s="264"/>
      <c r="AH309" s="264"/>
      <c r="AI309" s="264"/>
      <c r="AJ309" s="264"/>
      <c r="AK309" s="264"/>
      <c r="AL309" s="264"/>
      <c r="AM309" s="264"/>
      <c r="AN309" s="264"/>
      <c r="AO309" s="264"/>
      <c r="AP309" s="264"/>
      <c r="AQ309" s="264"/>
      <c r="AR309" s="264"/>
      <c r="AS309" s="264"/>
      <c r="AT309" s="264"/>
    </row>
    <row r="310" spans="1:46" s="24" customFormat="1" ht="45" customHeight="1" x14ac:dyDescent="0.25">
      <c r="A310" s="275" t="s">
        <v>2684</v>
      </c>
      <c r="B310" s="276"/>
      <c r="C310" s="276"/>
      <c r="D310" s="276"/>
      <c r="E310" s="276"/>
      <c r="F310" s="276"/>
      <c r="G310" s="276"/>
      <c r="H310" s="276"/>
      <c r="I310" s="276"/>
      <c r="J310" s="276"/>
      <c r="K310" s="276"/>
      <c r="L310" s="276"/>
      <c r="M310" s="276"/>
      <c r="N310" s="276"/>
      <c r="O310" s="276"/>
      <c r="P310" s="277"/>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s="24" customFormat="1" ht="45" customHeight="1" x14ac:dyDescent="0.25">
      <c r="A311" s="275" t="s">
        <v>2685</v>
      </c>
      <c r="B311" s="276"/>
      <c r="C311" s="276"/>
      <c r="D311" s="276"/>
      <c r="E311" s="276"/>
      <c r="F311" s="276"/>
      <c r="G311" s="276"/>
      <c r="H311" s="276"/>
      <c r="I311" s="276"/>
      <c r="J311" s="276"/>
      <c r="K311" s="276"/>
      <c r="L311" s="276"/>
      <c r="M311" s="276"/>
      <c r="N311" s="276"/>
      <c r="O311" s="276"/>
      <c r="P311" s="277"/>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s="24" customFormat="1" ht="45" customHeight="1" x14ac:dyDescent="0.25">
      <c r="A312" s="275" t="s">
        <v>2686</v>
      </c>
      <c r="B312" s="276"/>
      <c r="C312" s="276"/>
      <c r="D312" s="276"/>
      <c r="E312" s="276"/>
      <c r="F312" s="276"/>
      <c r="G312" s="276"/>
      <c r="H312" s="276"/>
      <c r="I312" s="276"/>
      <c r="J312" s="276"/>
      <c r="K312" s="276"/>
      <c r="L312" s="276"/>
      <c r="M312" s="276"/>
      <c r="N312" s="276"/>
      <c r="O312" s="276"/>
      <c r="P312" s="277"/>
      <c r="Q312" s="71">
        <v>2</v>
      </c>
      <c r="R312" s="264"/>
      <c r="S312" s="264"/>
      <c r="T312" s="264"/>
      <c r="U312" s="264"/>
      <c r="V312" s="264"/>
      <c r="W312" s="264"/>
      <c r="X312" s="264"/>
      <c r="Y312" s="264"/>
      <c r="Z312" s="264"/>
      <c r="AA312" s="264"/>
      <c r="AB312" s="264"/>
      <c r="AC312" s="264"/>
      <c r="AD312" s="264"/>
      <c r="AE312" s="264"/>
      <c r="AF312" s="71">
        <v>2</v>
      </c>
      <c r="AG312" s="264"/>
      <c r="AH312" s="264"/>
      <c r="AI312" s="264"/>
      <c r="AJ312" s="264"/>
      <c r="AK312" s="264"/>
      <c r="AL312" s="264"/>
      <c r="AM312" s="264"/>
      <c r="AN312" s="264"/>
      <c r="AO312" s="264"/>
      <c r="AP312" s="264"/>
      <c r="AQ312" s="264"/>
      <c r="AR312" s="264"/>
      <c r="AS312" s="264"/>
      <c r="AT312" s="264"/>
    </row>
    <row r="313" spans="1:46" s="24" customFormat="1" ht="45" customHeight="1" x14ac:dyDescent="0.25">
      <c r="A313" s="275" t="s">
        <v>2687</v>
      </c>
      <c r="B313" s="276"/>
      <c r="C313" s="276"/>
      <c r="D313" s="276"/>
      <c r="E313" s="276"/>
      <c r="F313" s="276"/>
      <c r="G313" s="276"/>
      <c r="H313" s="276"/>
      <c r="I313" s="276"/>
      <c r="J313" s="276"/>
      <c r="K313" s="276"/>
      <c r="L313" s="276"/>
      <c r="M313" s="276"/>
      <c r="N313" s="276"/>
      <c r="O313" s="276"/>
      <c r="P313" s="277"/>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111</v>
      </c>
      <c r="B315" s="266"/>
      <c r="C315" s="266"/>
      <c r="D315" s="266"/>
      <c r="E315" s="266"/>
      <c r="F315" s="266"/>
      <c r="G315" s="266"/>
      <c r="H315" s="266"/>
      <c r="I315" s="266"/>
      <c r="J315" s="266"/>
      <c r="K315" s="266"/>
      <c r="L315" s="266"/>
      <c r="M315" s="266"/>
      <c r="N315" s="266"/>
      <c r="O315" s="266"/>
      <c r="P315" s="266"/>
      <c r="Q315" s="73" t="s">
        <v>99</v>
      </c>
      <c r="R315" s="267" t="s">
        <v>100</v>
      </c>
      <c r="S315" s="267"/>
      <c r="T315" s="267"/>
      <c r="U315" s="267"/>
      <c r="V315" s="267"/>
      <c r="W315" s="267"/>
      <c r="X315" s="267"/>
      <c r="Y315" s="267"/>
      <c r="Z315" s="267"/>
      <c r="AA315" s="267"/>
      <c r="AB315" s="267"/>
      <c r="AC315" s="267"/>
      <c r="AD315" s="267"/>
      <c r="AE315" s="267"/>
      <c r="AF315" s="74" t="s">
        <v>99</v>
      </c>
      <c r="AG315" s="268" t="s">
        <v>8</v>
      </c>
      <c r="AH315" s="268"/>
      <c r="AI315" s="268"/>
      <c r="AJ315" s="268"/>
      <c r="AK315" s="268"/>
      <c r="AL315" s="268"/>
      <c r="AM315" s="268"/>
      <c r="AN315" s="268"/>
      <c r="AO315" s="268"/>
      <c r="AP315" s="268"/>
      <c r="AQ315" s="268"/>
      <c r="AR315" s="268"/>
      <c r="AS315" s="268"/>
      <c r="AT315" s="268"/>
    </row>
    <row r="316" spans="1:46" s="24" customFormat="1" ht="51.65" customHeight="1" x14ac:dyDescent="0.25">
      <c r="A316" s="275" t="s">
        <v>2688</v>
      </c>
      <c r="B316" s="276"/>
      <c r="C316" s="276"/>
      <c r="D316" s="276"/>
      <c r="E316" s="276"/>
      <c r="F316" s="276"/>
      <c r="G316" s="276"/>
      <c r="H316" s="276"/>
      <c r="I316" s="276"/>
      <c r="J316" s="276"/>
      <c r="K316" s="276"/>
      <c r="L316" s="276"/>
      <c r="M316" s="276"/>
      <c r="N316" s="276"/>
      <c r="O316" s="276"/>
      <c r="P316" s="277"/>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45" customHeight="1" x14ac:dyDescent="0.25">
      <c r="A317" s="275" t="s">
        <v>2689</v>
      </c>
      <c r="B317" s="276"/>
      <c r="C317" s="276"/>
      <c r="D317" s="276"/>
      <c r="E317" s="276"/>
      <c r="F317" s="276"/>
      <c r="G317" s="276"/>
      <c r="H317" s="276"/>
      <c r="I317" s="276"/>
      <c r="J317" s="276"/>
      <c r="K317" s="276"/>
      <c r="L317" s="276"/>
      <c r="M317" s="276"/>
      <c r="N317" s="276"/>
      <c r="O317" s="276"/>
      <c r="P317" s="277"/>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s="24" customFormat="1" ht="45" customHeight="1" x14ac:dyDescent="0.25">
      <c r="A318" s="275" t="s">
        <v>2690</v>
      </c>
      <c r="B318" s="276"/>
      <c r="C318" s="276"/>
      <c r="D318" s="276"/>
      <c r="E318" s="276"/>
      <c r="F318" s="276"/>
      <c r="G318" s="276"/>
      <c r="H318" s="276"/>
      <c r="I318" s="276"/>
      <c r="J318" s="276"/>
      <c r="K318" s="276"/>
      <c r="L318" s="276"/>
      <c r="M318" s="276"/>
      <c r="N318" s="276"/>
      <c r="O318" s="276"/>
      <c r="P318" s="277"/>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60" customHeight="1" x14ac:dyDescent="0.25">
      <c r="A319" s="275" t="s">
        <v>2691</v>
      </c>
      <c r="B319" s="276"/>
      <c r="C319" s="276"/>
      <c r="D319" s="276"/>
      <c r="E319" s="276"/>
      <c r="F319" s="276"/>
      <c r="G319" s="276"/>
      <c r="H319" s="276"/>
      <c r="I319" s="276"/>
      <c r="J319" s="276"/>
      <c r="K319" s="276"/>
      <c r="L319" s="276"/>
      <c r="M319" s="276"/>
      <c r="N319" s="276"/>
      <c r="O319" s="276"/>
      <c r="P319" s="277"/>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s="24" customFormat="1" ht="45" customHeight="1" x14ac:dyDescent="0.25">
      <c r="A320" s="275" t="s">
        <v>2692</v>
      </c>
      <c r="B320" s="276"/>
      <c r="C320" s="276"/>
      <c r="D320" s="276"/>
      <c r="E320" s="276"/>
      <c r="F320" s="276"/>
      <c r="G320" s="276"/>
      <c r="H320" s="276"/>
      <c r="I320" s="276"/>
      <c r="J320" s="276"/>
      <c r="K320" s="276"/>
      <c r="L320" s="276"/>
      <c r="M320" s="276"/>
      <c r="N320" s="276"/>
      <c r="O320" s="276"/>
      <c r="P320" s="277"/>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2693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96</v>
      </c>
      <c r="AH323" s="254"/>
      <c r="AI323" s="254"/>
      <c r="AJ323" s="254"/>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2694</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76</v>
      </c>
      <c r="B328" s="269"/>
      <c r="C328" s="269"/>
      <c r="D328" s="269"/>
      <c r="E328" s="269"/>
      <c r="F328" s="269"/>
      <c r="G328" s="269"/>
      <c r="H328" s="269"/>
      <c r="I328" s="269"/>
      <c r="J328" s="269"/>
      <c r="K328" s="269"/>
      <c r="L328" s="269"/>
      <c r="M328" s="269"/>
      <c r="N328" s="269"/>
      <c r="O328" s="269"/>
      <c r="P328" s="269"/>
      <c r="Q328" s="69" t="s">
        <v>99</v>
      </c>
      <c r="R328" s="270" t="s">
        <v>100</v>
      </c>
      <c r="S328" s="270"/>
      <c r="T328" s="270"/>
      <c r="U328" s="270"/>
      <c r="V328" s="270"/>
      <c r="W328" s="270"/>
      <c r="X328" s="270"/>
      <c r="Y328" s="270"/>
      <c r="Z328" s="270"/>
      <c r="AA328" s="270"/>
      <c r="AB328" s="270"/>
      <c r="AC328" s="270"/>
      <c r="AD328" s="270"/>
      <c r="AE328" s="270"/>
      <c r="AF328" s="70" t="s">
        <v>99</v>
      </c>
      <c r="AG328" s="271" t="s">
        <v>8</v>
      </c>
      <c r="AH328" s="271"/>
      <c r="AI328" s="271"/>
      <c r="AJ328" s="271"/>
      <c r="AK328" s="271"/>
      <c r="AL328" s="271"/>
      <c r="AM328" s="271"/>
      <c r="AN328" s="271"/>
      <c r="AO328" s="271"/>
      <c r="AP328" s="271"/>
      <c r="AQ328" s="271"/>
      <c r="AR328" s="271"/>
      <c r="AS328" s="271"/>
      <c r="AT328" s="271"/>
    </row>
    <row r="329" spans="1:46" s="24" customFormat="1" ht="45" customHeight="1" x14ac:dyDescent="0.25">
      <c r="A329" s="275" t="s">
        <v>1060</v>
      </c>
      <c r="B329" s="276"/>
      <c r="C329" s="276"/>
      <c r="D329" s="276"/>
      <c r="E329" s="276"/>
      <c r="F329" s="276"/>
      <c r="G329" s="276"/>
      <c r="H329" s="276"/>
      <c r="I329" s="276"/>
      <c r="J329" s="276"/>
      <c r="K329" s="276"/>
      <c r="L329" s="276"/>
      <c r="M329" s="276"/>
      <c r="N329" s="276"/>
      <c r="O329" s="276"/>
      <c r="P329" s="277"/>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x14ac:dyDescent="0.25">
      <c r="A330" s="275" t="s">
        <v>1062</v>
      </c>
      <c r="B330" s="276"/>
      <c r="C330" s="276"/>
      <c r="D330" s="276"/>
      <c r="E330" s="276"/>
      <c r="F330" s="276"/>
      <c r="G330" s="276"/>
      <c r="H330" s="276"/>
      <c r="I330" s="276"/>
      <c r="J330" s="276"/>
      <c r="K330" s="276"/>
      <c r="L330" s="276"/>
      <c r="M330" s="276"/>
      <c r="N330" s="276"/>
      <c r="O330" s="276"/>
      <c r="P330" s="277"/>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75" t="s">
        <v>2695</v>
      </c>
      <c r="B331" s="276"/>
      <c r="C331" s="276"/>
      <c r="D331" s="276"/>
      <c r="E331" s="276"/>
      <c r="F331" s="276"/>
      <c r="G331" s="276"/>
      <c r="H331" s="276"/>
      <c r="I331" s="276"/>
      <c r="J331" s="276"/>
      <c r="K331" s="276"/>
      <c r="L331" s="276"/>
      <c r="M331" s="276"/>
      <c r="N331" s="276"/>
      <c r="O331" s="276"/>
      <c r="P331" s="277"/>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75" t="s">
        <v>2696</v>
      </c>
      <c r="B332" s="276"/>
      <c r="C332" s="276"/>
      <c r="D332" s="276"/>
      <c r="E332" s="276"/>
      <c r="F332" s="276"/>
      <c r="G332" s="276"/>
      <c r="H332" s="276"/>
      <c r="I332" s="276"/>
      <c r="J332" s="276"/>
      <c r="K332" s="276"/>
      <c r="L332" s="276"/>
      <c r="M332" s="276"/>
      <c r="N332" s="276"/>
      <c r="O332" s="276"/>
      <c r="P332" s="277"/>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x14ac:dyDescent="0.25">
      <c r="A333" s="275" t="s">
        <v>2697</v>
      </c>
      <c r="B333" s="276"/>
      <c r="C333" s="276"/>
      <c r="D333" s="276"/>
      <c r="E333" s="276"/>
      <c r="F333" s="276"/>
      <c r="G333" s="276"/>
      <c r="H333" s="276"/>
      <c r="I333" s="276"/>
      <c r="J333" s="276"/>
      <c r="K333" s="276"/>
      <c r="L333" s="276"/>
      <c r="M333" s="276"/>
      <c r="N333" s="276"/>
      <c r="O333" s="276"/>
      <c r="P333" s="277"/>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x14ac:dyDescent="0.25">
      <c r="A334" s="275" t="s">
        <v>2698</v>
      </c>
      <c r="B334" s="276"/>
      <c r="C334" s="276"/>
      <c r="D334" s="276"/>
      <c r="E334" s="276"/>
      <c r="F334" s="276"/>
      <c r="G334" s="276"/>
      <c r="H334" s="276"/>
      <c r="I334" s="276"/>
      <c r="J334" s="276"/>
      <c r="K334" s="276"/>
      <c r="L334" s="276"/>
      <c r="M334" s="276"/>
      <c r="N334" s="276"/>
      <c r="O334" s="276"/>
      <c r="P334" s="277"/>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x14ac:dyDescent="0.25">
      <c r="A335" s="275" t="s">
        <v>2699</v>
      </c>
      <c r="B335" s="276"/>
      <c r="C335" s="276"/>
      <c r="D335" s="276"/>
      <c r="E335" s="276"/>
      <c r="F335" s="276"/>
      <c r="G335" s="276"/>
      <c r="H335" s="276"/>
      <c r="I335" s="276"/>
      <c r="J335" s="276"/>
      <c r="K335" s="276"/>
      <c r="L335" s="276"/>
      <c r="M335" s="276"/>
      <c r="N335" s="276"/>
      <c r="O335" s="276"/>
      <c r="P335" s="277"/>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x14ac:dyDescent="0.25">
      <c r="A336" s="275" t="s">
        <v>2700</v>
      </c>
      <c r="B336" s="276"/>
      <c r="C336" s="276"/>
      <c r="D336" s="276"/>
      <c r="E336" s="276"/>
      <c r="F336" s="276"/>
      <c r="G336" s="276"/>
      <c r="H336" s="276"/>
      <c r="I336" s="276"/>
      <c r="J336" s="276"/>
      <c r="K336" s="276"/>
      <c r="L336" s="276"/>
      <c r="M336" s="276"/>
      <c r="N336" s="276"/>
      <c r="O336" s="276"/>
      <c r="P336" s="277"/>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111</v>
      </c>
      <c r="B338" s="266"/>
      <c r="C338" s="266"/>
      <c r="D338" s="266"/>
      <c r="E338" s="266"/>
      <c r="F338" s="266"/>
      <c r="G338" s="266"/>
      <c r="H338" s="266"/>
      <c r="I338" s="266"/>
      <c r="J338" s="266"/>
      <c r="K338" s="266"/>
      <c r="L338" s="266"/>
      <c r="M338" s="266"/>
      <c r="N338" s="266"/>
      <c r="O338" s="266"/>
      <c r="P338" s="266"/>
      <c r="Q338" s="73" t="s">
        <v>99</v>
      </c>
      <c r="R338" s="267" t="s">
        <v>100</v>
      </c>
      <c r="S338" s="267"/>
      <c r="T338" s="267"/>
      <c r="U338" s="267"/>
      <c r="V338" s="267"/>
      <c r="W338" s="267"/>
      <c r="X338" s="267"/>
      <c r="Y338" s="267"/>
      <c r="Z338" s="267"/>
      <c r="AA338" s="267"/>
      <c r="AB338" s="267"/>
      <c r="AC338" s="267"/>
      <c r="AD338" s="267"/>
      <c r="AE338" s="267"/>
      <c r="AF338" s="74" t="s">
        <v>99</v>
      </c>
      <c r="AG338" s="268" t="s">
        <v>8</v>
      </c>
      <c r="AH338" s="268"/>
      <c r="AI338" s="268"/>
      <c r="AJ338" s="268"/>
      <c r="AK338" s="268"/>
      <c r="AL338" s="268"/>
      <c r="AM338" s="268"/>
      <c r="AN338" s="268"/>
      <c r="AO338" s="268"/>
      <c r="AP338" s="268"/>
      <c r="AQ338" s="268"/>
      <c r="AR338" s="268"/>
      <c r="AS338" s="268"/>
      <c r="AT338" s="268"/>
    </row>
    <row r="339" spans="1:46" s="24" customFormat="1" ht="45" customHeight="1" x14ac:dyDescent="0.25">
      <c r="A339" s="275" t="s">
        <v>2457</v>
      </c>
      <c r="B339" s="276"/>
      <c r="C339" s="276"/>
      <c r="D339" s="276"/>
      <c r="E339" s="276"/>
      <c r="F339" s="276"/>
      <c r="G339" s="276"/>
      <c r="H339" s="276"/>
      <c r="I339" s="276"/>
      <c r="J339" s="276"/>
      <c r="K339" s="276"/>
      <c r="L339" s="276"/>
      <c r="M339" s="276"/>
      <c r="N339" s="276"/>
      <c r="O339" s="276"/>
      <c r="P339" s="277"/>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x14ac:dyDescent="0.25">
      <c r="A340" s="275" t="s">
        <v>1600</v>
      </c>
      <c r="B340" s="276"/>
      <c r="C340" s="276"/>
      <c r="D340" s="276"/>
      <c r="E340" s="276"/>
      <c r="F340" s="276"/>
      <c r="G340" s="276"/>
      <c r="H340" s="276"/>
      <c r="I340" s="276"/>
      <c r="J340" s="276"/>
      <c r="K340" s="276"/>
      <c r="L340" s="276"/>
      <c r="M340" s="276"/>
      <c r="N340" s="276"/>
      <c r="O340" s="276"/>
      <c r="P340" s="277"/>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x14ac:dyDescent="0.25">
      <c r="A341" s="275" t="s">
        <v>1601</v>
      </c>
      <c r="B341" s="276"/>
      <c r="C341" s="276"/>
      <c r="D341" s="276"/>
      <c r="E341" s="276"/>
      <c r="F341" s="276"/>
      <c r="G341" s="276"/>
      <c r="H341" s="276"/>
      <c r="I341" s="276"/>
      <c r="J341" s="276"/>
      <c r="K341" s="276"/>
      <c r="L341" s="276"/>
      <c r="M341" s="276"/>
      <c r="N341" s="276"/>
      <c r="O341" s="276"/>
      <c r="P341" s="277"/>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5" customHeight="1" x14ac:dyDescent="0.25">
      <c r="A342" s="275" t="s">
        <v>1602</v>
      </c>
      <c r="B342" s="276"/>
      <c r="C342" s="276"/>
      <c r="D342" s="276"/>
      <c r="E342" s="276"/>
      <c r="F342" s="276"/>
      <c r="G342" s="276"/>
      <c r="H342" s="276"/>
      <c r="I342" s="276"/>
      <c r="J342" s="276"/>
      <c r="K342" s="276"/>
      <c r="L342" s="276"/>
      <c r="M342" s="276"/>
      <c r="N342" s="276"/>
      <c r="O342" s="276"/>
      <c r="P342" s="277"/>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x14ac:dyDescent="0.25">
      <c r="A343" s="275" t="s">
        <v>2701</v>
      </c>
      <c r="B343" s="276"/>
      <c r="C343" s="276"/>
      <c r="D343" s="276"/>
      <c r="E343" s="276"/>
      <c r="F343" s="276"/>
      <c r="G343" s="276"/>
      <c r="H343" s="276"/>
      <c r="I343" s="276"/>
      <c r="J343" s="276"/>
      <c r="K343" s="276"/>
      <c r="L343" s="276"/>
      <c r="M343" s="276"/>
      <c r="N343" s="276"/>
      <c r="O343" s="276"/>
      <c r="P343" s="277"/>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2702</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96</v>
      </c>
      <c r="AH346" s="278"/>
      <c r="AI346" s="278"/>
      <c r="AJ346" s="278"/>
      <c r="AK346" s="75">
        <f>(('Artículo 123 (resumen PI)'!C20*0.8+'Artículo 123 (resumen PI)'!F20*0.2)+('Artículo 123 (resumen PNT)'!C20*0.8+'Artículo 123 (resumen PNT)'!F20*0.2))/2</f>
        <v>96.260869565217405</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2703</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76</v>
      </c>
      <c r="B351" s="269"/>
      <c r="C351" s="269"/>
      <c r="D351" s="269"/>
      <c r="E351" s="269"/>
      <c r="F351" s="269"/>
      <c r="G351" s="269"/>
      <c r="H351" s="269"/>
      <c r="I351" s="269"/>
      <c r="J351" s="269"/>
      <c r="K351" s="269"/>
      <c r="L351" s="269"/>
      <c r="M351" s="269"/>
      <c r="N351" s="269"/>
      <c r="O351" s="269"/>
      <c r="P351" s="269"/>
      <c r="Q351" s="69" t="s">
        <v>99</v>
      </c>
      <c r="R351" s="270" t="s">
        <v>100</v>
      </c>
      <c r="S351" s="270"/>
      <c r="T351" s="270"/>
      <c r="U351" s="270"/>
      <c r="V351" s="270"/>
      <c r="W351" s="270"/>
      <c r="X351" s="270"/>
      <c r="Y351" s="270"/>
      <c r="Z351" s="270"/>
      <c r="AA351" s="270"/>
      <c r="AB351" s="270"/>
      <c r="AC351" s="270"/>
      <c r="AD351" s="270"/>
      <c r="AE351" s="270"/>
      <c r="AF351" s="70" t="s">
        <v>99</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x14ac:dyDescent="0.25">
      <c r="A352" s="275" t="s">
        <v>2704</v>
      </c>
      <c r="B352" s="276"/>
      <c r="C352" s="276"/>
      <c r="D352" s="276"/>
      <c r="E352" s="276"/>
      <c r="F352" s="276"/>
      <c r="G352" s="276"/>
      <c r="H352" s="276"/>
      <c r="I352" s="276"/>
      <c r="J352" s="276"/>
      <c r="K352" s="276"/>
      <c r="L352" s="276"/>
      <c r="M352" s="276"/>
      <c r="N352" s="276"/>
      <c r="O352" s="276"/>
      <c r="P352" s="277"/>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s="24" customFormat="1" ht="45" customHeight="1" x14ac:dyDescent="0.25">
      <c r="A353" s="275" t="s">
        <v>1062</v>
      </c>
      <c r="B353" s="276"/>
      <c r="C353" s="276"/>
      <c r="D353" s="276"/>
      <c r="E353" s="276"/>
      <c r="F353" s="276"/>
      <c r="G353" s="276"/>
      <c r="H353" s="276"/>
      <c r="I353" s="276"/>
      <c r="J353" s="276"/>
      <c r="K353" s="276"/>
      <c r="L353" s="276"/>
      <c r="M353" s="276"/>
      <c r="N353" s="276"/>
      <c r="O353" s="276"/>
      <c r="P353" s="277"/>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75" t="s">
        <v>2705</v>
      </c>
      <c r="B354" s="276"/>
      <c r="C354" s="276"/>
      <c r="D354" s="276"/>
      <c r="E354" s="276"/>
      <c r="F354" s="276"/>
      <c r="G354" s="276"/>
      <c r="H354" s="276"/>
      <c r="I354" s="276"/>
      <c r="J354" s="276"/>
      <c r="K354" s="276"/>
      <c r="L354" s="276"/>
      <c r="M354" s="276"/>
      <c r="N354" s="276"/>
      <c r="O354" s="276"/>
      <c r="P354" s="277"/>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75" t="s">
        <v>2706</v>
      </c>
      <c r="B355" s="276"/>
      <c r="C355" s="276"/>
      <c r="D355" s="276"/>
      <c r="E355" s="276"/>
      <c r="F355" s="276"/>
      <c r="G355" s="276"/>
      <c r="H355" s="276"/>
      <c r="I355" s="276"/>
      <c r="J355" s="276"/>
      <c r="K355" s="276"/>
      <c r="L355" s="276"/>
      <c r="M355" s="276"/>
      <c r="N355" s="276"/>
      <c r="O355" s="276"/>
      <c r="P355" s="277"/>
      <c r="Q355" s="71">
        <v>1</v>
      </c>
      <c r="R355" s="265" t="s">
        <v>2707</v>
      </c>
      <c r="S355" s="265"/>
      <c r="T355" s="265"/>
      <c r="U355" s="265"/>
      <c r="V355" s="265"/>
      <c r="W355" s="265"/>
      <c r="X355" s="265"/>
      <c r="Y355" s="265"/>
      <c r="Z355" s="265"/>
      <c r="AA355" s="265"/>
      <c r="AB355" s="265"/>
      <c r="AC355" s="265"/>
      <c r="AD355" s="265"/>
      <c r="AE355" s="265"/>
      <c r="AF355" s="71">
        <v>1</v>
      </c>
      <c r="AG355" s="265" t="s">
        <v>2707</v>
      </c>
      <c r="AH355" s="265"/>
      <c r="AI355" s="265"/>
      <c r="AJ355" s="265"/>
      <c r="AK355" s="265"/>
      <c r="AL355" s="265"/>
      <c r="AM355" s="265"/>
      <c r="AN355" s="265"/>
      <c r="AO355" s="265"/>
      <c r="AP355" s="265"/>
      <c r="AQ355" s="265"/>
      <c r="AR355" s="265"/>
      <c r="AS355" s="265"/>
      <c r="AT355" s="265"/>
    </row>
    <row r="356" spans="1:46" s="24" customFormat="1" ht="45" customHeight="1" x14ac:dyDescent="0.25">
      <c r="A356" s="275" t="s">
        <v>2708</v>
      </c>
      <c r="B356" s="276"/>
      <c r="C356" s="276"/>
      <c r="D356" s="276"/>
      <c r="E356" s="276"/>
      <c r="F356" s="276"/>
      <c r="G356" s="276"/>
      <c r="H356" s="276"/>
      <c r="I356" s="276"/>
      <c r="J356" s="276"/>
      <c r="K356" s="276"/>
      <c r="L356" s="276"/>
      <c r="M356" s="276"/>
      <c r="N356" s="276"/>
      <c r="O356" s="276"/>
      <c r="P356" s="277"/>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s="24" customFormat="1" ht="45" customHeight="1" x14ac:dyDescent="0.25">
      <c r="A357" s="275" t="s">
        <v>2709</v>
      </c>
      <c r="B357" s="276"/>
      <c r="C357" s="276"/>
      <c r="D357" s="276"/>
      <c r="E357" s="276"/>
      <c r="F357" s="276"/>
      <c r="G357" s="276"/>
      <c r="H357" s="276"/>
      <c r="I357" s="276"/>
      <c r="J357" s="276"/>
      <c r="K357" s="276"/>
      <c r="L357" s="276"/>
      <c r="M357" s="276"/>
      <c r="N357" s="276"/>
      <c r="O357" s="276"/>
      <c r="P357" s="277"/>
      <c r="Q357" s="71">
        <v>2</v>
      </c>
      <c r="R357" s="264"/>
      <c r="S357" s="264"/>
      <c r="T357" s="264"/>
      <c r="U357" s="264"/>
      <c r="V357" s="264"/>
      <c r="W357" s="264"/>
      <c r="X357" s="264"/>
      <c r="Y357" s="264"/>
      <c r="Z357" s="264"/>
      <c r="AA357" s="264"/>
      <c r="AB357" s="264"/>
      <c r="AC357" s="264"/>
      <c r="AD357" s="264"/>
      <c r="AE357" s="264"/>
      <c r="AF357" s="71">
        <v>2</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75" t="s">
        <v>2710</v>
      </c>
      <c r="B358" s="276"/>
      <c r="C358" s="276"/>
      <c r="D358" s="276"/>
      <c r="E358" s="276"/>
      <c r="F358" s="276"/>
      <c r="G358" s="276"/>
      <c r="H358" s="276"/>
      <c r="I358" s="276"/>
      <c r="J358" s="276"/>
      <c r="K358" s="276"/>
      <c r="L358" s="276"/>
      <c r="M358" s="276"/>
      <c r="N358" s="276"/>
      <c r="O358" s="276"/>
      <c r="P358" s="277"/>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s="24" customFormat="1" ht="45" customHeight="1" x14ac:dyDescent="0.25">
      <c r="A359" s="275" t="s">
        <v>2711</v>
      </c>
      <c r="B359" s="276"/>
      <c r="C359" s="276"/>
      <c r="D359" s="276"/>
      <c r="E359" s="276"/>
      <c r="F359" s="276"/>
      <c r="G359" s="276"/>
      <c r="H359" s="276"/>
      <c r="I359" s="276"/>
      <c r="J359" s="276"/>
      <c r="K359" s="276"/>
      <c r="L359" s="276"/>
      <c r="M359" s="276"/>
      <c r="N359" s="276"/>
      <c r="O359" s="276"/>
      <c r="P359" s="277"/>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s="24" customFormat="1" ht="45" customHeight="1" x14ac:dyDescent="0.25">
      <c r="A360" s="275" t="s">
        <v>2712</v>
      </c>
      <c r="B360" s="276"/>
      <c r="C360" s="276"/>
      <c r="D360" s="276"/>
      <c r="E360" s="276"/>
      <c r="F360" s="276"/>
      <c r="G360" s="276"/>
      <c r="H360" s="276"/>
      <c r="I360" s="276"/>
      <c r="J360" s="276"/>
      <c r="K360" s="276"/>
      <c r="L360" s="276"/>
      <c r="M360" s="276"/>
      <c r="N360" s="276"/>
      <c r="O360" s="276"/>
      <c r="P360" s="277"/>
      <c r="Q360" s="71">
        <v>2</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s="24" customFormat="1" ht="45" customHeight="1" x14ac:dyDescent="0.25">
      <c r="A361" s="275" t="s">
        <v>2713</v>
      </c>
      <c r="B361" s="276"/>
      <c r="C361" s="276"/>
      <c r="D361" s="276"/>
      <c r="E361" s="276"/>
      <c r="F361" s="276"/>
      <c r="G361" s="276"/>
      <c r="H361" s="276"/>
      <c r="I361" s="276"/>
      <c r="J361" s="276"/>
      <c r="K361" s="276"/>
      <c r="L361" s="276"/>
      <c r="M361" s="276"/>
      <c r="N361" s="276"/>
      <c r="O361" s="276"/>
      <c r="P361" s="277"/>
      <c r="Q361" s="71">
        <v>2</v>
      </c>
      <c r="R361" s="265"/>
      <c r="S361" s="265"/>
      <c r="T361" s="265"/>
      <c r="U361" s="265"/>
      <c r="V361" s="265"/>
      <c r="W361" s="265"/>
      <c r="X361" s="265"/>
      <c r="Y361" s="265"/>
      <c r="Z361" s="265"/>
      <c r="AA361" s="265"/>
      <c r="AB361" s="265"/>
      <c r="AC361" s="265"/>
      <c r="AD361" s="265"/>
      <c r="AE361" s="265"/>
      <c r="AF361" s="71">
        <v>2</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75" t="s">
        <v>2714</v>
      </c>
      <c r="B362" s="276"/>
      <c r="C362" s="276"/>
      <c r="D362" s="276"/>
      <c r="E362" s="276"/>
      <c r="F362" s="276"/>
      <c r="G362" s="276"/>
      <c r="H362" s="276"/>
      <c r="I362" s="276"/>
      <c r="J362" s="276"/>
      <c r="K362" s="276"/>
      <c r="L362" s="276"/>
      <c r="M362" s="276"/>
      <c r="N362" s="276"/>
      <c r="O362" s="276"/>
      <c r="P362" s="277"/>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s="24" customFormat="1" ht="77.5" customHeight="1" x14ac:dyDescent="0.25">
      <c r="A363" s="275" t="s">
        <v>2715</v>
      </c>
      <c r="B363" s="276"/>
      <c r="C363" s="276"/>
      <c r="D363" s="276"/>
      <c r="E363" s="276"/>
      <c r="F363" s="276"/>
      <c r="G363" s="276"/>
      <c r="H363" s="276"/>
      <c r="I363" s="276"/>
      <c r="J363" s="276"/>
      <c r="K363" s="276"/>
      <c r="L363" s="276"/>
      <c r="M363" s="276"/>
      <c r="N363" s="276"/>
      <c r="O363" s="276"/>
      <c r="P363" s="277"/>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s="24" customFormat="1" ht="45" customHeight="1" x14ac:dyDescent="0.25">
      <c r="A364" s="275" t="s">
        <v>2716</v>
      </c>
      <c r="B364" s="276"/>
      <c r="C364" s="276"/>
      <c r="D364" s="276"/>
      <c r="E364" s="276"/>
      <c r="F364" s="276"/>
      <c r="G364" s="276"/>
      <c r="H364" s="276"/>
      <c r="I364" s="276"/>
      <c r="J364" s="276"/>
      <c r="K364" s="276"/>
      <c r="L364" s="276"/>
      <c r="M364" s="276"/>
      <c r="N364" s="276"/>
      <c r="O364" s="276"/>
      <c r="P364" s="277"/>
      <c r="Q364" s="71">
        <v>2</v>
      </c>
      <c r="R364" s="264"/>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75" t="s">
        <v>2717</v>
      </c>
      <c r="B365" s="276"/>
      <c r="C365" s="276"/>
      <c r="D365" s="276"/>
      <c r="E365" s="276"/>
      <c r="F365" s="276"/>
      <c r="G365" s="276"/>
      <c r="H365" s="276"/>
      <c r="I365" s="276"/>
      <c r="J365" s="276"/>
      <c r="K365" s="276"/>
      <c r="L365" s="276"/>
      <c r="M365" s="276"/>
      <c r="N365" s="276"/>
      <c r="O365" s="276"/>
      <c r="P365" s="277"/>
      <c r="Q365" s="71">
        <v>2</v>
      </c>
      <c r="R365" s="264"/>
      <c r="S365" s="264"/>
      <c r="T365" s="264"/>
      <c r="U365" s="264"/>
      <c r="V365" s="264"/>
      <c r="W365" s="264"/>
      <c r="X365" s="264"/>
      <c r="Y365" s="264"/>
      <c r="Z365" s="264"/>
      <c r="AA365" s="264"/>
      <c r="AB365" s="264"/>
      <c r="AC365" s="264"/>
      <c r="AD365" s="264"/>
      <c r="AE365" s="264"/>
      <c r="AF365" s="71">
        <v>2</v>
      </c>
      <c r="AG365" s="264"/>
      <c r="AH365" s="264"/>
      <c r="AI365" s="264"/>
      <c r="AJ365" s="264"/>
      <c r="AK365" s="264"/>
      <c r="AL365" s="264"/>
      <c r="AM365" s="264"/>
      <c r="AN365" s="264"/>
      <c r="AO365" s="264"/>
      <c r="AP365" s="264"/>
      <c r="AQ365" s="264"/>
      <c r="AR365" s="264"/>
      <c r="AS365" s="264"/>
      <c r="AT365" s="264"/>
    </row>
    <row r="366" spans="1:46" s="24" customFormat="1" ht="45" customHeight="1" x14ac:dyDescent="0.25">
      <c r="A366" s="275" t="s">
        <v>2718</v>
      </c>
      <c r="B366" s="276"/>
      <c r="C366" s="276"/>
      <c r="D366" s="276"/>
      <c r="E366" s="276"/>
      <c r="F366" s="276"/>
      <c r="G366" s="276"/>
      <c r="H366" s="276"/>
      <c r="I366" s="276"/>
      <c r="J366" s="276"/>
      <c r="K366" s="276"/>
      <c r="L366" s="276"/>
      <c r="M366" s="276"/>
      <c r="N366" s="276"/>
      <c r="O366" s="276"/>
      <c r="P366" s="277"/>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s="24" customFormat="1" ht="45" customHeight="1" x14ac:dyDescent="0.25">
      <c r="A367" s="275" t="s">
        <v>2719</v>
      </c>
      <c r="B367" s="276"/>
      <c r="C367" s="276"/>
      <c r="D367" s="276"/>
      <c r="E367" s="276"/>
      <c r="F367" s="276"/>
      <c r="G367" s="276"/>
      <c r="H367" s="276"/>
      <c r="I367" s="276"/>
      <c r="J367" s="276"/>
      <c r="K367" s="276"/>
      <c r="L367" s="276"/>
      <c r="M367" s="276"/>
      <c r="N367" s="276"/>
      <c r="O367" s="276"/>
      <c r="P367" s="277"/>
      <c r="Q367" s="71">
        <v>2</v>
      </c>
      <c r="R367" s="265"/>
      <c r="S367" s="265"/>
      <c r="T367" s="265"/>
      <c r="U367" s="265"/>
      <c r="V367" s="265"/>
      <c r="W367" s="265"/>
      <c r="X367" s="265"/>
      <c r="Y367" s="265"/>
      <c r="Z367" s="265"/>
      <c r="AA367" s="265"/>
      <c r="AB367" s="265"/>
      <c r="AC367" s="265"/>
      <c r="AD367" s="265"/>
      <c r="AE367" s="265"/>
      <c r="AF367" s="71">
        <v>2</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75" t="s">
        <v>2720</v>
      </c>
      <c r="B368" s="276"/>
      <c r="C368" s="276"/>
      <c r="D368" s="276"/>
      <c r="E368" s="276"/>
      <c r="F368" s="276"/>
      <c r="G368" s="276"/>
      <c r="H368" s="276"/>
      <c r="I368" s="276"/>
      <c r="J368" s="276"/>
      <c r="K368" s="276"/>
      <c r="L368" s="276"/>
      <c r="M368" s="276"/>
      <c r="N368" s="276"/>
      <c r="O368" s="276"/>
      <c r="P368" s="277"/>
      <c r="Q368" s="71">
        <v>2</v>
      </c>
      <c r="R368" s="265"/>
      <c r="S368" s="265"/>
      <c r="T368" s="265"/>
      <c r="U368" s="265"/>
      <c r="V368" s="265"/>
      <c r="W368" s="265"/>
      <c r="X368" s="265"/>
      <c r="Y368" s="265"/>
      <c r="Z368" s="265"/>
      <c r="AA368" s="265"/>
      <c r="AB368" s="265"/>
      <c r="AC368" s="265"/>
      <c r="AD368" s="265"/>
      <c r="AE368" s="265"/>
      <c r="AF368" s="71">
        <v>2</v>
      </c>
      <c r="AG368" s="265"/>
      <c r="AH368" s="265"/>
      <c r="AI368" s="265"/>
      <c r="AJ368" s="265"/>
      <c r="AK368" s="265"/>
      <c r="AL368" s="265"/>
      <c r="AM368" s="265"/>
      <c r="AN368" s="265"/>
      <c r="AO368" s="265"/>
      <c r="AP368" s="265"/>
      <c r="AQ368" s="265"/>
      <c r="AR368" s="265"/>
      <c r="AS368" s="265"/>
      <c r="AT368" s="265"/>
    </row>
    <row r="369" spans="1:46" s="24" customFormat="1" ht="61.4" customHeight="1" x14ac:dyDescent="0.25">
      <c r="A369" s="275" t="s">
        <v>2721</v>
      </c>
      <c r="B369" s="276"/>
      <c r="C369" s="276"/>
      <c r="D369" s="276"/>
      <c r="E369" s="276"/>
      <c r="F369" s="276"/>
      <c r="G369" s="276"/>
      <c r="H369" s="276"/>
      <c r="I369" s="276"/>
      <c r="J369" s="276"/>
      <c r="K369" s="276"/>
      <c r="L369" s="276"/>
      <c r="M369" s="276"/>
      <c r="N369" s="276"/>
      <c r="O369" s="276"/>
      <c r="P369" s="277"/>
      <c r="Q369" s="71">
        <v>2</v>
      </c>
      <c r="R369" s="265"/>
      <c r="S369" s="265"/>
      <c r="T369" s="265"/>
      <c r="U369" s="265"/>
      <c r="V369" s="265"/>
      <c r="W369" s="265"/>
      <c r="X369" s="265"/>
      <c r="Y369" s="265"/>
      <c r="Z369" s="265"/>
      <c r="AA369" s="265"/>
      <c r="AB369" s="265"/>
      <c r="AC369" s="265"/>
      <c r="AD369" s="265"/>
      <c r="AE369" s="265"/>
      <c r="AF369" s="71">
        <v>2</v>
      </c>
      <c r="AG369" s="265"/>
      <c r="AH369" s="265"/>
      <c r="AI369" s="265"/>
      <c r="AJ369" s="265"/>
      <c r="AK369" s="265"/>
      <c r="AL369" s="265"/>
      <c r="AM369" s="265"/>
      <c r="AN369" s="265"/>
      <c r="AO369" s="265"/>
      <c r="AP369" s="265"/>
      <c r="AQ369" s="265"/>
      <c r="AR369" s="265"/>
      <c r="AS369" s="265"/>
      <c r="AT369" s="265"/>
    </row>
    <row r="370" spans="1:46" s="24" customFormat="1" ht="45" customHeight="1" x14ac:dyDescent="0.25">
      <c r="A370" s="275" t="s">
        <v>2722</v>
      </c>
      <c r="B370" s="276"/>
      <c r="C370" s="276"/>
      <c r="D370" s="276"/>
      <c r="E370" s="276"/>
      <c r="F370" s="276"/>
      <c r="G370" s="276"/>
      <c r="H370" s="276"/>
      <c r="I370" s="276"/>
      <c r="J370" s="276"/>
      <c r="K370" s="276"/>
      <c r="L370" s="276"/>
      <c r="M370" s="276"/>
      <c r="N370" s="276"/>
      <c r="O370" s="276"/>
      <c r="P370" s="277"/>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s="24" customFormat="1" ht="45" customHeight="1" x14ac:dyDescent="0.25">
      <c r="A371" s="275" t="s">
        <v>2723</v>
      </c>
      <c r="B371" s="276"/>
      <c r="C371" s="276"/>
      <c r="D371" s="276"/>
      <c r="E371" s="276"/>
      <c r="F371" s="276"/>
      <c r="G371" s="276"/>
      <c r="H371" s="276"/>
      <c r="I371" s="276"/>
      <c r="J371" s="276"/>
      <c r="K371" s="276"/>
      <c r="L371" s="276"/>
      <c r="M371" s="276"/>
      <c r="N371" s="276"/>
      <c r="O371" s="276"/>
      <c r="P371" s="277"/>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s="24" customFormat="1" ht="54" customHeight="1" x14ac:dyDescent="0.25">
      <c r="A372" s="275" t="s">
        <v>2724</v>
      </c>
      <c r="B372" s="276"/>
      <c r="C372" s="276"/>
      <c r="D372" s="276"/>
      <c r="E372" s="276"/>
      <c r="F372" s="276"/>
      <c r="G372" s="276"/>
      <c r="H372" s="276"/>
      <c r="I372" s="276"/>
      <c r="J372" s="276"/>
      <c r="K372" s="276"/>
      <c r="L372" s="276"/>
      <c r="M372" s="276"/>
      <c r="N372" s="276"/>
      <c r="O372" s="276"/>
      <c r="P372" s="277"/>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s="24" customFormat="1" ht="45" customHeight="1" x14ac:dyDescent="0.25">
      <c r="A373" s="275" t="s">
        <v>2725</v>
      </c>
      <c r="B373" s="276"/>
      <c r="C373" s="276"/>
      <c r="D373" s="276"/>
      <c r="E373" s="276"/>
      <c r="F373" s="276"/>
      <c r="G373" s="276"/>
      <c r="H373" s="276"/>
      <c r="I373" s="276"/>
      <c r="J373" s="276"/>
      <c r="K373" s="276"/>
      <c r="L373" s="276"/>
      <c r="M373" s="276"/>
      <c r="N373" s="276"/>
      <c r="O373" s="276"/>
      <c r="P373" s="277"/>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4" spans="1:46" s="24" customFormat="1" ht="45" customHeight="1" x14ac:dyDescent="0.25">
      <c r="A374" s="275" t="s">
        <v>2726</v>
      </c>
      <c r="B374" s="276"/>
      <c r="C374" s="276"/>
      <c r="D374" s="276"/>
      <c r="E374" s="276"/>
      <c r="F374" s="276"/>
      <c r="G374" s="276"/>
      <c r="H374" s="276"/>
      <c r="I374" s="276"/>
      <c r="J374" s="276"/>
      <c r="K374" s="276"/>
      <c r="L374" s="276"/>
      <c r="M374" s="276"/>
      <c r="N374" s="276"/>
      <c r="O374" s="276"/>
      <c r="P374" s="277"/>
      <c r="Q374" s="71">
        <v>2</v>
      </c>
      <c r="R374" s="265"/>
      <c r="S374" s="265"/>
      <c r="T374" s="265"/>
      <c r="U374" s="265"/>
      <c r="V374" s="265"/>
      <c r="W374" s="265"/>
      <c r="X374" s="265"/>
      <c r="Y374" s="265"/>
      <c r="Z374" s="265"/>
      <c r="AA374" s="265"/>
      <c r="AB374" s="265"/>
      <c r="AC374" s="265"/>
      <c r="AD374" s="265"/>
      <c r="AE374" s="265"/>
      <c r="AF374" s="71">
        <v>2</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s="24" customFormat="1" ht="45" customHeight="1" x14ac:dyDescent="0.25">
      <c r="A377" s="275" t="s">
        <v>2727</v>
      </c>
      <c r="B377" s="276"/>
      <c r="C377" s="276"/>
      <c r="D377" s="276"/>
      <c r="E377" s="276"/>
      <c r="F377" s="276"/>
      <c r="G377" s="276"/>
      <c r="H377" s="276"/>
      <c r="I377" s="276"/>
      <c r="J377" s="276"/>
      <c r="K377" s="276"/>
      <c r="L377" s="276"/>
      <c r="M377" s="276"/>
      <c r="N377" s="276"/>
      <c r="O377" s="276"/>
      <c r="P377" s="277"/>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45" customHeight="1" x14ac:dyDescent="0.25">
      <c r="A378" s="275" t="s">
        <v>1187</v>
      </c>
      <c r="B378" s="276"/>
      <c r="C378" s="276"/>
      <c r="D378" s="276"/>
      <c r="E378" s="276"/>
      <c r="F378" s="276"/>
      <c r="G378" s="276"/>
      <c r="H378" s="276"/>
      <c r="I378" s="276"/>
      <c r="J378" s="276"/>
      <c r="K378" s="276"/>
      <c r="L378" s="276"/>
      <c r="M378" s="276"/>
      <c r="N378" s="276"/>
      <c r="O378" s="276"/>
      <c r="P378" s="277"/>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s="24" customFormat="1" ht="45" customHeight="1" x14ac:dyDescent="0.25">
      <c r="A379" s="275" t="s">
        <v>1189</v>
      </c>
      <c r="B379" s="276"/>
      <c r="C379" s="276"/>
      <c r="D379" s="276"/>
      <c r="E379" s="276"/>
      <c r="F379" s="276"/>
      <c r="G379" s="276"/>
      <c r="H379" s="276"/>
      <c r="I379" s="276"/>
      <c r="J379" s="276"/>
      <c r="K379" s="276"/>
      <c r="L379" s="276"/>
      <c r="M379" s="276"/>
      <c r="N379" s="276"/>
      <c r="O379" s="276"/>
      <c r="P379" s="277"/>
      <c r="Q379" s="71">
        <v>1</v>
      </c>
      <c r="R379" s="264" t="s">
        <v>2728</v>
      </c>
      <c r="S379" s="264"/>
      <c r="T379" s="264"/>
      <c r="U379" s="264"/>
      <c r="V379" s="264"/>
      <c r="W379" s="264"/>
      <c r="X379" s="264"/>
      <c r="Y379" s="264"/>
      <c r="Z379" s="264"/>
      <c r="AA379" s="264"/>
      <c r="AB379" s="264"/>
      <c r="AC379" s="264"/>
      <c r="AD379" s="264"/>
      <c r="AE379" s="264"/>
      <c r="AF379" s="71">
        <v>1</v>
      </c>
      <c r="AG379" s="264" t="s">
        <v>2728</v>
      </c>
      <c r="AH379" s="264"/>
      <c r="AI379" s="264"/>
      <c r="AJ379" s="264"/>
      <c r="AK379" s="264"/>
      <c r="AL379" s="264"/>
      <c r="AM379" s="264"/>
      <c r="AN379" s="264"/>
      <c r="AO379" s="264"/>
      <c r="AP379" s="264"/>
      <c r="AQ379" s="264"/>
      <c r="AR379" s="264"/>
      <c r="AS379" s="264"/>
      <c r="AT379" s="264"/>
    </row>
    <row r="380" spans="1:46" s="24" customFormat="1" ht="62.5" customHeight="1" x14ac:dyDescent="0.25">
      <c r="A380" s="275" t="s">
        <v>1191</v>
      </c>
      <c r="B380" s="276"/>
      <c r="C380" s="276"/>
      <c r="D380" s="276"/>
      <c r="E380" s="276"/>
      <c r="F380" s="276"/>
      <c r="G380" s="276"/>
      <c r="H380" s="276"/>
      <c r="I380" s="276"/>
      <c r="J380" s="276"/>
      <c r="K380" s="276"/>
      <c r="L380" s="276"/>
      <c r="M380" s="276"/>
      <c r="N380" s="276"/>
      <c r="O380" s="276"/>
      <c r="P380" s="277"/>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s="24" customFormat="1" ht="45" customHeight="1" x14ac:dyDescent="0.25">
      <c r="A381" s="275" t="s">
        <v>2729</v>
      </c>
      <c r="B381" s="276"/>
      <c r="C381" s="276"/>
      <c r="D381" s="276"/>
      <c r="E381" s="276"/>
      <c r="F381" s="276"/>
      <c r="G381" s="276"/>
      <c r="H381" s="276"/>
      <c r="I381" s="276"/>
      <c r="J381" s="276"/>
      <c r="K381" s="276"/>
      <c r="L381" s="276"/>
      <c r="M381" s="276"/>
      <c r="N381" s="276"/>
      <c r="O381" s="276"/>
      <c r="P381" s="277"/>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2730</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123 (resumen PI)'!C21*0.8+'Artículo 123 (resumen PI)'!F21*0.2)+('Artículo 123 (resumen PNT)'!C21*0.8+'Artículo 123 (resumen PNT)'!F21*0.2))/2</f>
        <v>94</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2731</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s="24" customFormat="1" ht="98.5" customHeight="1" x14ac:dyDescent="0.25">
      <c r="A390" s="263" t="s">
        <v>2732</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s="24" customFormat="1" ht="45" customHeight="1" x14ac:dyDescent="0.25">
      <c r="A391" s="263" t="s">
        <v>2733</v>
      </c>
      <c r="B391" s="263"/>
      <c r="C391" s="263"/>
      <c r="D391" s="263"/>
      <c r="E391" s="263"/>
      <c r="F391" s="263"/>
      <c r="G391" s="263"/>
      <c r="H391" s="263"/>
      <c r="I391" s="263"/>
      <c r="J391" s="263"/>
      <c r="K391" s="263"/>
      <c r="L391" s="263"/>
      <c r="M391" s="263"/>
      <c r="N391" s="263"/>
      <c r="O391" s="263"/>
      <c r="P391" s="263"/>
      <c r="Q391" s="71">
        <v>1</v>
      </c>
      <c r="R391" s="265" t="s">
        <v>2707</v>
      </c>
      <c r="S391" s="265"/>
      <c r="T391" s="265"/>
      <c r="U391" s="265"/>
      <c r="V391" s="265"/>
      <c r="W391" s="265"/>
      <c r="X391" s="265"/>
      <c r="Y391" s="265"/>
      <c r="Z391" s="265"/>
      <c r="AA391" s="265"/>
      <c r="AB391" s="265"/>
      <c r="AC391" s="265"/>
      <c r="AD391" s="265"/>
      <c r="AE391" s="265"/>
      <c r="AF391" s="71">
        <v>1</v>
      </c>
      <c r="AG391" s="265" t="s">
        <v>2707</v>
      </c>
      <c r="AH391" s="265"/>
      <c r="AI391" s="265"/>
      <c r="AJ391" s="265"/>
      <c r="AK391" s="265"/>
      <c r="AL391" s="265"/>
      <c r="AM391" s="265"/>
      <c r="AN391" s="265"/>
      <c r="AO391" s="265"/>
      <c r="AP391" s="265"/>
      <c r="AQ391" s="265"/>
      <c r="AR391" s="265"/>
      <c r="AS391" s="265"/>
      <c r="AT391" s="265"/>
    </row>
    <row r="392" spans="1:46" s="24" customFormat="1" ht="59.15" customHeight="1" x14ac:dyDescent="0.25">
      <c r="A392" s="263" t="s">
        <v>2734</v>
      </c>
      <c r="B392" s="263"/>
      <c r="C392" s="263"/>
      <c r="D392" s="263"/>
      <c r="E392" s="263"/>
      <c r="F392" s="263"/>
      <c r="G392" s="263"/>
      <c r="H392" s="263"/>
      <c r="I392" s="263"/>
      <c r="J392" s="263"/>
      <c r="K392" s="263"/>
      <c r="L392" s="263"/>
      <c r="M392" s="263"/>
      <c r="N392" s="263"/>
      <c r="O392" s="263"/>
      <c r="P392" s="263"/>
      <c r="Q392" s="71">
        <v>2</v>
      </c>
      <c r="R392" s="265"/>
      <c r="S392" s="265"/>
      <c r="T392" s="265"/>
      <c r="U392" s="265"/>
      <c r="V392" s="265"/>
      <c r="W392" s="265"/>
      <c r="X392" s="265"/>
      <c r="Y392" s="265"/>
      <c r="Z392" s="265"/>
      <c r="AA392" s="265"/>
      <c r="AB392" s="265"/>
      <c r="AC392" s="265"/>
      <c r="AD392" s="265"/>
      <c r="AE392" s="265"/>
      <c r="AF392" s="71">
        <v>2</v>
      </c>
      <c r="AG392" s="265"/>
      <c r="AH392" s="265"/>
      <c r="AI392" s="265"/>
      <c r="AJ392" s="265"/>
      <c r="AK392" s="265"/>
      <c r="AL392" s="265"/>
      <c r="AM392" s="265"/>
      <c r="AN392" s="265"/>
      <c r="AO392" s="265"/>
      <c r="AP392" s="265"/>
      <c r="AQ392" s="265"/>
      <c r="AR392" s="265"/>
      <c r="AS392" s="265"/>
      <c r="AT392" s="265"/>
    </row>
    <row r="393" spans="1:46" s="24" customFormat="1" ht="45" customHeight="1" x14ac:dyDescent="0.25">
      <c r="A393" s="263" t="s">
        <v>2735</v>
      </c>
      <c r="B393" s="263"/>
      <c r="C393" s="263"/>
      <c r="D393" s="263"/>
      <c r="E393" s="263"/>
      <c r="F393" s="263"/>
      <c r="G393" s="263"/>
      <c r="H393" s="263"/>
      <c r="I393" s="263"/>
      <c r="J393" s="263"/>
      <c r="K393" s="263"/>
      <c r="L393" s="263"/>
      <c r="M393" s="263"/>
      <c r="N393" s="263"/>
      <c r="O393" s="263"/>
      <c r="P393" s="263"/>
      <c r="Q393" s="71">
        <v>2</v>
      </c>
      <c r="R393" s="265"/>
      <c r="S393" s="265"/>
      <c r="T393" s="265"/>
      <c r="U393" s="265"/>
      <c r="V393" s="265"/>
      <c r="W393" s="265"/>
      <c r="X393" s="265"/>
      <c r="Y393" s="265"/>
      <c r="Z393" s="265"/>
      <c r="AA393" s="265"/>
      <c r="AB393" s="265"/>
      <c r="AC393" s="265"/>
      <c r="AD393" s="265"/>
      <c r="AE393" s="265"/>
      <c r="AF393" s="71">
        <v>2</v>
      </c>
      <c r="AG393" s="265"/>
      <c r="AH393" s="265"/>
      <c r="AI393" s="265"/>
      <c r="AJ393" s="265"/>
      <c r="AK393" s="265"/>
      <c r="AL393" s="265"/>
      <c r="AM393" s="265"/>
      <c r="AN393" s="265"/>
      <c r="AO393" s="265"/>
      <c r="AP393" s="265"/>
      <c r="AQ393" s="265"/>
      <c r="AR393" s="265"/>
      <c r="AS393" s="265"/>
      <c r="AT393" s="265"/>
    </row>
    <row r="394" spans="1:46" s="24" customFormat="1" ht="65.150000000000006" customHeight="1" x14ac:dyDescent="0.25">
      <c r="A394" s="263" t="s">
        <v>2736</v>
      </c>
      <c r="B394" s="263"/>
      <c r="C394" s="263"/>
      <c r="D394" s="263"/>
      <c r="E394" s="263"/>
      <c r="F394" s="263"/>
      <c r="G394" s="263"/>
      <c r="H394" s="263"/>
      <c r="I394" s="263"/>
      <c r="J394" s="263"/>
      <c r="K394" s="263"/>
      <c r="L394" s="263"/>
      <c r="M394" s="263"/>
      <c r="N394" s="263"/>
      <c r="O394" s="263"/>
      <c r="P394" s="263"/>
      <c r="Q394" s="71">
        <v>2</v>
      </c>
      <c r="R394" s="265"/>
      <c r="S394" s="265"/>
      <c r="T394" s="265"/>
      <c r="U394" s="265"/>
      <c r="V394" s="265"/>
      <c r="W394" s="265"/>
      <c r="X394" s="265"/>
      <c r="Y394" s="265"/>
      <c r="Z394" s="265"/>
      <c r="AA394" s="265"/>
      <c r="AB394" s="265"/>
      <c r="AC394" s="265"/>
      <c r="AD394" s="265"/>
      <c r="AE394" s="265"/>
      <c r="AF394" s="71">
        <v>2</v>
      </c>
      <c r="AG394" s="265"/>
      <c r="AH394" s="265"/>
      <c r="AI394" s="265"/>
      <c r="AJ394" s="265"/>
      <c r="AK394" s="265"/>
      <c r="AL394" s="265"/>
      <c r="AM394" s="265"/>
      <c r="AN394" s="265"/>
      <c r="AO394" s="265"/>
      <c r="AP394" s="265"/>
      <c r="AQ394" s="265"/>
      <c r="AR394" s="265"/>
      <c r="AS394" s="265"/>
      <c r="AT394" s="265"/>
    </row>
    <row r="395" spans="1:46" s="24" customFormat="1" ht="69.650000000000006" customHeight="1" x14ac:dyDescent="0.25">
      <c r="A395" s="263" t="s">
        <v>2737</v>
      </c>
      <c r="B395" s="263"/>
      <c r="C395" s="263"/>
      <c r="D395" s="263"/>
      <c r="E395" s="263"/>
      <c r="F395" s="263"/>
      <c r="G395" s="263"/>
      <c r="H395" s="263"/>
      <c r="I395" s="263"/>
      <c r="J395" s="263"/>
      <c r="K395" s="263"/>
      <c r="L395" s="263"/>
      <c r="M395" s="263"/>
      <c r="N395" s="263"/>
      <c r="O395" s="263"/>
      <c r="P395" s="263"/>
      <c r="Q395" s="71">
        <v>2</v>
      </c>
      <c r="R395" s="264"/>
      <c r="S395" s="264"/>
      <c r="T395" s="264"/>
      <c r="U395" s="264"/>
      <c r="V395" s="264"/>
      <c r="W395" s="264"/>
      <c r="X395" s="264"/>
      <c r="Y395" s="264"/>
      <c r="Z395" s="264"/>
      <c r="AA395" s="264"/>
      <c r="AB395" s="264"/>
      <c r="AC395" s="264"/>
      <c r="AD395" s="264"/>
      <c r="AE395" s="264"/>
      <c r="AF395" s="71">
        <v>2</v>
      </c>
      <c r="AG395" s="264"/>
      <c r="AH395" s="264"/>
      <c r="AI395" s="264"/>
      <c r="AJ395" s="264"/>
      <c r="AK395" s="264"/>
      <c r="AL395" s="264"/>
      <c r="AM395" s="264"/>
      <c r="AN395" s="264"/>
      <c r="AO395" s="264"/>
      <c r="AP395" s="264"/>
      <c r="AQ395" s="264"/>
      <c r="AR395" s="264"/>
      <c r="AS395" s="264"/>
      <c r="AT395" s="264"/>
    </row>
    <row r="396" spans="1:46" s="24" customFormat="1" ht="45" customHeight="1" x14ac:dyDescent="0.25">
      <c r="A396" s="263" t="s">
        <v>2738</v>
      </c>
      <c r="B396" s="263"/>
      <c r="C396" s="263"/>
      <c r="D396" s="263"/>
      <c r="E396" s="263"/>
      <c r="F396" s="263"/>
      <c r="G396" s="263"/>
      <c r="H396" s="263"/>
      <c r="I396" s="263"/>
      <c r="J396" s="263"/>
      <c r="K396" s="263"/>
      <c r="L396" s="263"/>
      <c r="M396" s="263"/>
      <c r="N396" s="263"/>
      <c r="O396" s="263"/>
      <c r="P396" s="263"/>
      <c r="Q396" s="71">
        <v>2</v>
      </c>
      <c r="R396" s="264"/>
      <c r="S396" s="264"/>
      <c r="T396" s="264"/>
      <c r="U396" s="264"/>
      <c r="V396" s="264"/>
      <c r="W396" s="264"/>
      <c r="X396" s="264"/>
      <c r="Y396" s="264"/>
      <c r="Z396" s="264"/>
      <c r="AA396" s="264"/>
      <c r="AB396" s="264"/>
      <c r="AC396" s="264"/>
      <c r="AD396" s="264"/>
      <c r="AE396" s="264"/>
      <c r="AF396" s="71">
        <v>2</v>
      </c>
      <c r="AG396" s="264"/>
      <c r="AH396" s="264"/>
      <c r="AI396" s="264"/>
      <c r="AJ396" s="264"/>
      <c r="AK396" s="264"/>
      <c r="AL396" s="264"/>
      <c r="AM396" s="264"/>
      <c r="AN396" s="264"/>
      <c r="AO396" s="264"/>
      <c r="AP396" s="264"/>
      <c r="AQ396" s="264"/>
      <c r="AR396" s="264"/>
      <c r="AS396" s="264"/>
      <c r="AT396" s="264"/>
    </row>
    <row r="397" spans="1:46" s="24" customFormat="1" ht="45" customHeight="1" x14ac:dyDescent="0.25">
      <c r="A397" s="263" t="s">
        <v>2739</v>
      </c>
      <c r="B397" s="263"/>
      <c r="C397" s="263"/>
      <c r="D397" s="263"/>
      <c r="E397" s="263"/>
      <c r="F397" s="263"/>
      <c r="G397" s="263"/>
      <c r="H397" s="263"/>
      <c r="I397" s="263"/>
      <c r="J397" s="263"/>
      <c r="K397" s="263"/>
      <c r="L397" s="263"/>
      <c r="M397" s="263"/>
      <c r="N397" s="263"/>
      <c r="O397" s="263"/>
      <c r="P397" s="263"/>
      <c r="Q397" s="71">
        <v>2</v>
      </c>
      <c r="R397" s="265"/>
      <c r="S397" s="265"/>
      <c r="T397" s="265"/>
      <c r="U397" s="265"/>
      <c r="V397" s="265"/>
      <c r="W397" s="265"/>
      <c r="X397" s="265"/>
      <c r="Y397" s="265"/>
      <c r="Z397" s="265"/>
      <c r="AA397" s="265"/>
      <c r="AB397" s="265"/>
      <c r="AC397" s="265"/>
      <c r="AD397" s="265"/>
      <c r="AE397" s="265"/>
      <c r="AF397" s="71">
        <v>2</v>
      </c>
      <c r="AG397" s="265"/>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6" t="s">
        <v>111</v>
      </c>
      <c r="B399" s="266"/>
      <c r="C399" s="266"/>
      <c r="D399" s="266"/>
      <c r="E399" s="266"/>
      <c r="F399" s="266"/>
      <c r="G399" s="266"/>
      <c r="H399" s="266"/>
      <c r="I399" s="266"/>
      <c r="J399" s="266"/>
      <c r="K399" s="266"/>
      <c r="L399" s="266"/>
      <c r="M399" s="266"/>
      <c r="N399" s="266"/>
      <c r="O399" s="266"/>
      <c r="P399" s="266"/>
      <c r="Q399" s="73" t="s">
        <v>99</v>
      </c>
      <c r="R399" s="267" t="s">
        <v>100</v>
      </c>
      <c r="S399" s="267"/>
      <c r="T399" s="267"/>
      <c r="U399" s="267"/>
      <c r="V399" s="267"/>
      <c r="W399" s="267"/>
      <c r="X399" s="267"/>
      <c r="Y399" s="267"/>
      <c r="Z399" s="267"/>
      <c r="AA399" s="267"/>
      <c r="AB399" s="267"/>
      <c r="AC399" s="267"/>
      <c r="AD399" s="267"/>
      <c r="AE399" s="267"/>
      <c r="AF399" s="74" t="s">
        <v>99</v>
      </c>
      <c r="AG399" s="268" t="s">
        <v>8</v>
      </c>
      <c r="AH399" s="268"/>
      <c r="AI399" s="268"/>
      <c r="AJ399" s="268"/>
      <c r="AK399" s="268"/>
      <c r="AL399" s="268"/>
      <c r="AM399" s="268"/>
      <c r="AN399" s="268"/>
      <c r="AO399" s="268"/>
      <c r="AP399" s="268"/>
      <c r="AQ399" s="268"/>
      <c r="AR399" s="268"/>
      <c r="AS399" s="268"/>
      <c r="AT399" s="268"/>
    </row>
    <row r="400" spans="1:46" s="24" customFormat="1" ht="45" customHeight="1" x14ac:dyDescent="0.25">
      <c r="A400" s="263" t="s">
        <v>2457</v>
      </c>
      <c r="B400" s="263"/>
      <c r="C400" s="263"/>
      <c r="D400" s="263"/>
      <c r="E400" s="263"/>
      <c r="F400" s="263"/>
      <c r="G400" s="263"/>
      <c r="H400" s="263"/>
      <c r="I400" s="263"/>
      <c r="J400" s="263"/>
      <c r="K400" s="263"/>
      <c r="L400" s="263"/>
      <c r="M400" s="263"/>
      <c r="N400" s="263"/>
      <c r="O400" s="263"/>
      <c r="P400" s="263"/>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45" customHeight="1" x14ac:dyDescent="0.25">
      <c r="A401" s="263" t="s">
        <v>1600</v>
      </c>
      <c r="B401" s="263"/>
      <c r="C401" s="263"/>
      <c r="D401" s="263"/>
      <c r="E401" s="263"/>
      <c r="F401" s="263"/>
      <c r="G401" s="263"/>
      <c r="H401" s="263"/>
      <c r="I401" s="263"/>
      <c r="J401" s="263"/>
      <c r="K401" s="263"/>
      <c r="L401" s="263"/>
      <c r="M401" s="263"/>
      <c r="N401" s="263"/>
      <c r="O401" s="263"/>
      <c r="P401" s="263"/>
      <c r="Q401" s="71">
        <v>2</v>
      </c>
      <c r="R401" s="265"/>
      <c r="S401" s="265"/>
      <c r="T401" s="265"/>
      <c r="U401" s="265"/>
      <c r="V401" s="265"/>
      <c r="W401" s="265"/>
      <c r="X401" s="265"/>
      <c r="Y401" s="265"/>
      <c r="Z401" s="265"/>
      <c r="AA401" s="265"/>
      <c r="AB401" s="265"/>
      <c r="AC401" s="265"/>
      <c r="AD401" s="265"/>
      <c r="AE401" s="265"/>
      <c r="AF401" s="71">
        <v>2</v>
      </c>
      <c r="AG401" s="265"/>
      <c r="AH401" s="265"/>
      <c r="AI401" s="265"/>
      <c r="AJ401" s="265"/>
      <c r="AK401" s="265"/>
      <c r="AL401" s="265"/>
      <c r="AM401" s="265"/>
      <c r="AN401" s="265"/>
      <c r="AO401" s="265"/>
      <c r="AP401" s="265"/>
      <c r="AQ401" s="265"/>
      <c r="AR401" s="265"/>
      <c r="AS401" s="265"/>
      <c r="AT401" s="265"/>
    </row>
    <row r="402" spans="1:46" s="24" customFormat="1" ht="45" customHeight="1" x14ac:dyDescent="0.25">
      <c r="A402" s="263" t="s">
        <v>1601</v>
      </c>
      <c r="B402" s="263"/>
      <c r="C402" s="263"/>
      <c r="D402" s="263"/>
      <c r="E402" s="263"/>
      <c r="F402" s="263"/>
      <c r="G402" s="263"/>
      <c r="H402" s="263"/>
      <c r="I402" s="263"/>
      <c r="J402" s="263"/>
      <c r="K402" s="263"/>
      <c r="L402" s="263"/>
      <c r="M402" s="263"/>
      <c r="N402" s="263"/>
      <c r="O402" s="263"/>
      <c r="P402" s="263"/>
      <c r="Q402" s="71">
        <v>1</v>
      </c>
      <c r="R402" s="264" t="s">
        <v>2728</v>
      </c>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68.150000000000006" customHeight="1" x14ac:dyDescent="0.25">
      <c r="A403" s="263" t="s">
        <v>1602</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s="24" customFormat="1" ht="45" customHeight="1" x14ac:dyDescent="0.25">
      <c r="A404" s="263" t="s">
        <v>2740</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2741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96</v>
      </c>
      <c r="AH407" s="278"/>
      <c r="AI407" s="278"/>
      <c r="AJ407" s="278"/>
      <c r="AK407" s="75">
        <f>(('Artículo 123 (resumen PI)'!C22*0.8+'Artículo 123 (resumen PI)'!F22*0.2)+('Artículo 123 (resumen PNT)'!C22*0.8+'Artículo 123 (resumen PNT)'!F22*0.2))/2</f>
        <v>99.999999999999986</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2742</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76</v>
      </c>
      <c r="B412" s="269"/>
      <c r="C412" s="269"/>
      <c r="D412" s="269"/>
      <c r="E412" s="269"/>
      <c r="F412" s="269"/>
      <c r="G412" s="269"/>
      <c r="H412" s="269"/>
      <c r="I412" s="269"/>
      <c r="J412" s="269"/>
      <c r="K412" s="269"/>
      <c r="L412" s="269"/>
      <c r="M412" s="269"/>
      <c r="N412" s="269"/>
      <c r="O412" s="269"/>
      <c r="P412" s="269"/>
      <c r="Q412" s="69" t="s">
        <v>99</v>
      </c>
      <c r="R412" s="270" t="s">
        <v>100</v>
      </c>
      <c r="S412" s="270"/>
      <c r="T412" s="270"/>
      <c r="U412" s="270"/>
      <c r="V412" s="270"/>
      <c r="W412" s="270"/>
      <c r="X412" s="270"/>
      <c r="Y412" s="270"/>
      <c r="Z412" s="270"/>
      <c r="AA412" s="270"/>
      <c r="AB412" s="270"/>
      <c r="AC412" s="270"/>
      <c r="AD412" s="270"/>
      <c r="AE412" s="270"/>
      <c r="AF412" s="70" t="s">
        <v>99</v>
      </c>
      <c r="AG412" s="271" t="s">
        <v>8</v>
      </c>
      <c r="AH412" s="271"/>
      <c r="AI412" s="271"/>
      <c r="AJ412" s="271"/>
      <c r="AK412" s="271"/>
      <c r="AL412" s="271"/>
      <c r="AM412" s="271"/>
      <c r="AN412" s="271"/>
      <c r="AO412" s="271"/>
      <c r="AP412" s="271"/>
      <c r="AQ412" s="271"/>
      <c r="AR412" s="271"/>
      <c r="AS412" s="271"/>
      <c r="AT412" s="271"/>
    </row>
    <row r="413" spans="1:46" s="24" customFormat="1" ht="84.65" customHeight="1" x14ac:dyDescent="0.25">
      <c r="A413" s="263" t="s">
        <v>2743</v>
      </c>
      <c r="B413" s="263"/>
      <c r="C413" s="263"/>
      <c r="D413" s="263"/>
      <c r="E413" s="263"/>
      <c r="F413" s="263"/>
      <c r="G413" s="263"/>
      <c r="H413" s="263"/>
      <c r="I413" s="263"/>
      <c r="J413" s="263"/>
      <c r="K413" s="263"/>
      <c r="L413" s="263"/>
      <c r="M413" s="263"/>
      <c r="N413" s="263"/>
      <c r="O413" s="263"/>
      <c r="P413" s="263"/>
      <c r="Q413" s="71">
        <v>2</v>
      </c>
      <c r="R413" s="264"/>
      <c r="S413" s="264"/>
      <c r="T413" s="264"/>
      <c r="U413" s="264"/>
      <c r="V413" s="264"/>
      <c r="W413" s="264"/>
      <c r="X413" s="264"/>
      <c r="Y413" s="264"/>
      <c r="Z413" s="264"/>
      <c r="AA413" s="264"/>
      <c r="AB413" s="264"/>
      <c r="AC413" s="264"/>
      <c r="AD413" s="264"/>
      <c r="AE413" s="264"/>
      <c r="AF413" s="71">
        <v>2</v>
      </c>
      <c r="AG413" s="264"/>
      <c r="AH413" s="264"/>
      <c r="AI413" s="264"/>
      <c r="AJ413" s="264"/>
      <c r="AK413" s="264"/>
      <c r="AL413" s="264"/>
      <c r="AM413" s="264"/>
      <c r="AN413" s="264"/>
      <c r="AO413" s="264"/>
      <c r="AP413" s="264"/>
      <c r="AQ413" s="264"/>
      <c r="AR413" s="264"/>
      <c r="AS413" s="264"/>
      <c r="AT413" s="264"/>
    </row>
    <row r="414" spans="1:46" s="24" customFormat="1" ht="45" customHeight="1" x14ac:dyDescent="0.25">
      <c r="A414" s="263" t="s">
        <v>2744</v>
      </c>
      <c r="B414" s="263"/>
      <c r="C414" s="263"/>
      <c r="D414" s="263"/>
      <c r="E414" s="263"/>
      <c r="F414" s="263"/>
      <c r="G414" s="263"/>
      <c r="H414" s="263"/>
      <c r="I414" s="263"/>
      <c r="J414" s="263"/>
      <c r="K414" s="263"/>
      <c r="L414" s="263"/>
      <c r="M414" s="263"/>
      <c r="N414" s="263"/>
      <c r="O414" s="263"/>
      <c r="P414" s="263"/>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45" customHeight="1" x14ac:dyDescent="0.25">
      <c r="A415" s="263" t="s">
        <v>2745</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3" t="s">
        <v>2746</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s="24" customFormat="1" ht="84" customHeight="1" x14ac:dyDescent="0.25">
      <c r="A417" s="263" t="s">
        <v>2747</v>
      </c>
      <c r="B417" s="263"/>
      <c r="C417" s="263"/>
      <c r="D417" s="263"/>
      <c r="E417" s="263"/>
      <c r="F417" s="263"/>
      <c r="G417" s="263"/>
      <c r="H417" s="263"/>
      <c r="I417" s="263"/>
      <c r="J417" s="263"/>
      <c r="K417" s="263"/>
      <c r="L417" s="263"/>
      <c r="M417" s="263"/>
      <c r="N417" s="263"/>
      <c r="O417" s="263"/>
      <c r="P417" s="263"/>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s="24" customFormat="1" ht="45" customHeight="1" x14ac:dyDescent="0.25">
      <c r="A418" s="263" t="s">
        <v>2545</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19" spans="1:46" s="24" customFormat="1" ht="45" customHeight="1" x14ac:dyDescent="0.25">
      <c r="A419" s="263" t="s">
        <v>2748</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s="24" customFormat="1" ht="45" customHeight="1" x14ac:dyDescent="0.25">
      <c r="A420" s="263" t="s">
        <v>2749</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s="24" customFormat="1" ht="45" customHeight="1" x14ac:dyDescent="0.25">
      <c r="A421" s="263" t="s">
        <v>2750</v>
      </c>
      <c r="B421" s="263"/>
      <c r="C421" s="263"/>
      <c r="D421" s="263"/>
      <c r="E421" s="263"/>
      <c r="F421" s="263"/>
      <c r="G421" s="263"/>
      <c r="H421" s="263"/>
      <c r="I421" s="263"/>
      <c r="J421" s="263"/>
      <c r="K421" s="263"/>
      <c r="L421" s="263"/>
      <c r="M421" s="263"/>
      <c r="N421" s="263"/>
      <c r="O421" s="263"/>
      <c r="P421" s="263"/>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s="24" customFormat="1" ht="45" customHeight="1" x14ac:dyDescent="0.25">
      <c r="A422" s="263" t="s">
        <v>2751</v>
      </c>
      <c r="B422" s="263"/>
      <c r="C422" s="263"/>
      <c r="D422" s="263"/>
      <c r="E422" s="263"/>
      <c r="F422" s="263"/>
      <c r="G422" s="263"/>
      <c r="H422" s="263"/>
      <c r="I422" s="263"/>
      <c r="J422" s="263"/>
      <c r="K422" s="263"/>
      <c r="L422" s="263"/>
      <c r="M422" s="263"/>
      <c r="N422" s="263"/>
      <c r="O422" s="263"/>
      <c r="P422" s="263"/>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s="24" customFormat="1" ht="75" customHeight="1" x14ac:dyDescent="0.25">
      <c r="A423" s="263" t="s">
        <v>2752</v>
      </c>
      <c r="B423" s="263"/>
      <c r="C423" s="263"/>
      <c r="D423" s="263"/>
      <c r="E423" s="263"/>
      <c r="F423" s="263"/>
      <c r="G423" s="263"/>
      <c r="H423" s="263"/>
      <c r="I423" s="263"/>
      <c r="J423" s="263"/>
      <c r="K423" s="263"/>
      <c r="L423" s="263"/>
      <c r="M423" s="263"/>
      <c r="N423" s="263"/>
      <c r="O423" s="263"/>
      <c r="P423" s="263"/>
      <c r="Q423" s="71">
        <v>2</v>
      </c>
      <c r="R423" s="265"/>
      <c r="S423" s="265"/>
      <c r="T423" s="265"/>
      <c r="U423" s="265"/>
      <c r="V423" s="265"/>
      <c r="W423" s="265"/>
      <c r="X423" s="265"/>
      <c r="Y423" s="265"/>
      <c r="Z423" s="265"/>
      <c r="AA423" s="265"/>
      <c r="AB423" s="265"/>
      <c r="AC423" s="265"/>
      <c r="AD423" s="265"/>
      <c r="AE423" s="265"/>
      <c r="AF423" s="71">
        <v>2</v>
      </c>
      <c r="AG423" s="265"/>
      <c r="AH423" s="265"/>
      <c r="AI423" s="265"/>
      <c r="AJ423" s="265"/>
      <c r="AK423" s="265"/>
      <c r="AL423" s="265"/>
      <c r="AM423" s="265"/>
      <c r="AN423" s="265"/>
      <c r="AO423" s="265"/>
      <c r="AP423" s="265"/>
      <c r="AQ423" s="265"/>
      <c r="AR423" s="265"/>
      <c r="AS423" s="265"/>
      <c r="AT423" s="265"/>
    </row>
    <row r="424" spans="1:46" s="24" customFormat="1" ht="75" customHeight="1" x14ac:dyDescent="0.25">
      <c r="A424" s="263" t="s">
        <v>1800</v>
      </c>
      <c r="B424" s="263"/>
      <c r="C424" s="263"/>
      <c r="D424" s="263"/>
      <c r="E424" s="263"/>
      <c r="F424" s="263"/>
      <c r="G424" s="263"/>
      <c r="H424" s="263"/>
      <c r="I424" s="263"/>
      <c r="J424" s="263"/>
      <c r="K424" s="263"/>
      <c r="L424" s="263"/>
      <c r="M424" s="263"/>
      <c r="N424" s="263"/>
      <c r="O424" s="263"/>
      <c r="P424" s="263"/>
      <c r="Q424" s="71">
        <v>2</v>
      </c>
      <c r="R424" s="265"/>
      <c r="S424" s="265"/>
      <c r="T424" s="265"/>
      <c r="U424" s="265"/>
      <c r="V424" s="265"/>
      <c r="W424" s="265"/>
      <c r="X424" s="265"/>
      <c r="Y424" s="265"/>
      <c r="Z424" s="265"/>
      <c r="AA424" s="265"/>
      <c r="AB424" s="265"/>
      <c r="AC424" s="265"/>
      <c r="AD424" s="265"/>
      <c r="AE424" s="265"/>
      <c r="AF424" s="71">
        <v>2</v>
      </c>
      <c r="AG424" s="265"/>
      <c r="AH424" s="265"/>
      <c r="AI424" s="265"/>
      <c r="AJ424" s="265"/>
      <c r="AK424" s="265"/>
      <c r="AL424" s="265"/>
      <c r="AM424" s="265"/>
      <c r="AN424" s="265"/>
      <c r="AO424" s="265"/>
      <c r="AP424" s="265"/>
      <c r="AQ424" s="265"/>
      <c r="AR424" s="265"/>
      <c r="AS424" s="265"/>
      <c r="AT424" s="265"/>
    </row>
    <row r="425" spans="1:46" s="24" customFormat="1" ht="45" customHeight="1" x14ac:dyDescent="0.25">
      <c r="A425" s="263" t="s">
        <v>2753</v>
      </c>
      <c r="B425" s="263"/>
      <c r="C425" s="263"/>
      <c r="D425" s="263"/>
      <c r="E425" s="263"/>
      <c r="F425" s="263"/>
      <c r="G425" s="263"/>
      <c r="H425" s="263"/>
      <c r="I425" s="263"/>
      <c r="J425" s="263"/>
      <c r="K425" s="263"/>
      <c r="L425" s="263"/>
      <c r="M425" s="263"/>
      <c r="N425" s="263"/>
      <c r="O425" s="263"/>
      <c r="P425" s="263"/>
      <c r="Q425" s="71">
        <v>2</v>
      </c>
      <c r="R425" s="264"/>
      <c r="S425" s="264"/>
      <c r="T425" s="264"/>
      <c r="U425" s="264"/>
      <c r="V425" s="264"/>
      <c r="W425" s="264"/>
      <c r="X425" s="264"/>
      <c r="Y425" s="264"/>
      <c r="Z425" s="264"/>
      <c r="AA425" s="264"/>
      <c r="AB425" s="264"/>
      <c r="AC425" s="264"/>
      <c r="AD425" s="264"/>
      <c r="AE425" s="264"/>
      <c r="AF425" s="71">
        <v>2</v>
      </c>
      <c r="AG425" s="264"/>
      <c r="AH425" s="264"/>
      <c r="AI425" s="264"/>
      <c r="AJ425" s="264"/>
      <c r="AK425" s="264"/>
      <c r="AL425" s="264"/>
      <c r="AM425" s="264"/>
      <c r="AN425" s="264"/>
      <c r="AO425" s="264"/>
      <c r="AP425" s="264"/>
      <c r="AQ425" s="264"/>
      <c r="AR425" s="264"/>
      <c r="AS425" s="264"/>
      <c r="AT425" s="264"/>
    </row>
    <row r="426" spans="1:46" s="24" customFormat="1" ht="82.4" customHeight="1" x14ac:dyDescent="0.25">
      <c r="A426" s="263" t="s">
        <v>2754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s="24" customFormat="1" ht="45" customHeight="1" x14ac:dyDescent="0.25">
      <c r="A427" s="263" t="s">
        <v>2755</v>
      </c>
      <c r="B427" s="263"/>
      <c r="C427" s="263"/>
      <c r="D427" s="263"/>
      <c r="E427" s="263"/>
      <c r="F427" s="263"/>
      <c r="G427" s="263"/>
      <c r="H427" s="263"/>
      <c r="I427" s="263"/>
      <c r="J427" s="263"/>
      <c r="K427" s="263"/>
      <c r="L427" s="263"/>
      <c r="M427" s="263"/>
      <c r="N427" s="263"/>
      <c r="O427" s="263"/>
      <c r="P427" s="263"/>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s="24" customFormat="1" ht="45" customHeight="1" x14ac:dyDescent="0.25">
      <c r="A428" s="263" t="s">
        <v>2756</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s="24" customFormat="1" ht="45" customHeight="1" x14ac:dyDescent="0.25">
      <c r="A429" s="263" t="s">
        <v>2757</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s="24" customFormat="1" ht="45" customHeight="1" x14ac:dyDescent="0.25">
      <c r="A430" s="263" t="s">
        <v>2758</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s="24" customFormat="1" ht="45" customHeight="1" x14ac:dyDescent="0.25">
      <c r="A431" s="263" t="s">
        <v>2759</v>
      </c>
      <c r="B431" s="263"/>
      <c r="C431" s="263"/>
      <c r="D431" s="263"/>
      <c r="E431" s="263"/>
      <c r="F431" s="263"/>
      <c r="G431" s="263"/>
      <c r="H431" s="263"/>
      <c r="I431" s="263"/>
      <c r="J431" s="263"/>
      <c r="K431" s="263"/>
      <c r="L431" s="263"/>
      <c r="M431" s="263"/>
      <c r="N431" s="263"/>
      <c r="O431" s="263"/>
      <c r="P431" s="263"/>
      <c r="Q431" s="71">
        <v>2</v>
      </c>
      <c r="R431" s="264"/>
      <c r="S431" s="264"/>
      <c r="T431" s="264"/>
      <c r="U431" s="264"/>
      <c r="V431" s="264"/>
      <c r="W431" s="264"/>
      <c r="X431" s="264"/>
      <c r="Y431" s="264"/>
      <c r="Z431" s="264"/>
      <c r="AA431" s="264"/>
      <c r="AB431" s="264"/>
      <c r="AC431" s="264"/>
      <c r="AD431" s="264"/>
      <c r="AE431" s="264"/>
      <c r="AF431" s="71">
        <v>2</v>
      </c>
      <c r="AG431" s="264"/>
      <c r="AH431" s="264"/>
      <c r="AI431" s="264"/>
      <c r="AJ431" s="264"/>
      <c r="AK431" s="264"/>
      <c r="AL431" s="264"/>
      <c r="AM431" s="264"/>
      <c r="AN431" s="264"/>
      <c r="AO431" s="264"/>
      <c r="AP431" s="264"/>
      <c r="AQ431" s="264"/>
      <c r="AR431" s="264"/>
      <c r="AS431" s="264"/>
      <c r="AT431" s="264"/>
    </row>
    <row r="432" spans="1:46" s="24" customFormat="1" ht="45" customHeight="1" x14ac:dyDescent="0.25">
      <c r="A432" s="263" t="s">
        <v>2760</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s="24" customFormat="1" ht="87.65" customHeight="1" x14ac:dyDescent="0.25">
      <c r="A433" s="263" t="s">
        <v>2761</v>
      </c>
      <c r="B433" s="263"/>
      <c r="C433" s="263"/>
      <c r="D433" s="263"/>
      <c r="E433" s="263"/>
      <c r="F433" s="263"/>
      <c r="G433" s="263"/>
      <c r="H433" s="263"/>
      <c r="I433" s="263"/>
      <c r="J433" s="263"/>
      <c r="K433" s="263"/>
      <c r="L433" s="263"/>
      <c r="M433" s="263"/>
      <c r="N433" s="263"/>
      <c r="O433" s="263"/>
      <c r="P433" s="263"/>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s="24" customFormat="1" ht="45" customHeight="1" x14ac:dyDescent="0.25">
      <c r="A434" s="263" t="s">
        <v>2762</v>
      </c>
      <c r="B434" s="263"/>
      <c r="C434" s="263"/>
      <c r="D434" s="263"/>
      <c r="E434" s="263"/>
      <c r="F434" s="263"/>
      <c r="G434" s="263"/>
      <c r="H434" s="263"/>
      <c r="I434" s="263"/>
      <c r="J434" s="263"/>
      <c r="K434" s="263"/>
      <c r="L434" s="263"/>
      <c r="M434" s="263"/>
      <c r="N434" s="263"/>
      <c r="O434" s="263"/>
      <c r="P434" s="263"/>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s="24" customFormat="1" ht="45" customHeight="1" x14ac:dyDescent="0.25">
      <c r="A435" s="263" t="s">
        <v>2763</v>
      </c>
      <c r="B435" s="263"/>
      <c r="C435" s="263"/>
      <c r="D435" s="263"/>
      <c r="E435" s="263"/>
      <c r="F435" s="263"/>
      <c r="G435" s="263"/>
      <c r="H435" s="263"/>
      <c r="I435" s="263"/>
      <c r="J435" s="263"/>
      <c r="K435" s="263"/>
      <c r="L435" s="263"/>
      <c r="M435" s="263"/>
      <c r="N435" s="263"/>
      <c r="O435" s="263"/>
      <c r="P435" s="263"/>
      <c r="Q435" s="71">
        <v>2</v>
      </c>
      <c r="R435" s="265"/>
      <c r="S435" s="265"/>
      <c r="T435" s="265"/>
      <c r="U435" s="265"/>
      <c r="V435" s="265"/>
      <c r="W435" s="265"/>
      <c r="X435" s="265"/>
      <c r="Y435" s="265"/>
      <c r="Z435" s="265"/>
      <c r="AA435" s="265"/>
      <c r="AB435" s="265"/>
      <c r="AC435" s="265"/>
      <c r="AD435" s="265"/>
      <c r="AE435" s="265"/>
      <c r="AF435" s="71">
        <v>2</v>
      </c>
      <c r="AG435" s="265"/>
      <c r="AH435" s="265"/>
      <c r="AI435" s="265"/>
      <c r="AJ435" s="265"/>
      <c r="AK435" s="265"/>
      <c r="AL435" s="265"/>
      <c r="AM435" s="265"/>
      <c r="AN435" s="265"/>
      <c r="AO435" s="265"/>
      <c r="AP435" s="265"/>
      <c r="AQ435" s="265"/>
      <c r="AR435" s="265"/>
      <c r="AS435" s="265"/>
      <c r="AT435" s="265"/>
    </row>
    <row r="436" spans="1:46" s="24" customFormat="1" ht="79.400000000000006" customHeight="1" x14ac:dyDescent="0.25">
      <c r="A436" s="263" t="s">
        <v>2764</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s="24" customFormat="1" ht="45" customHeight="1" x14ac:dyDescent="0.25">
      <c r="A437" s="263" t="s">
        <v>2765</v>
      </c>
      <c r="B437" s="263"/>
      <c r="C437" s="263"/>
      <c r="D437" s="263"/>
      <c r="E437" s="263"/>
      <c r="F437" s="263"/>
      <c r="G437" s="263"/>
      <c r="H437" s="263"/>
      <c r="I437" s="263"/>
      <c r="J437" s="263"/>
      <c r="K437" s="263"/>
      <c r="L437" s="263"/>
      <c r="M437" s="263"/>
      <c r="N437" s="263"/>
      <c r="O437" s="263"/>
      <c r="P437" s="263"/>
      <c r="Q437" s="71">
        <v>2</v>
      </c>
      <c r="R437" s="264"/>
      <c r="S437" s="264"/>
      <c r="T437" s="264"/>
      <c r="U437" s="264"/>
      <c r="V437" s="264"/>
      <c r="W437" s="264"/>
      <c r="X437" s="264"/>
      <c r="Y437" s="264"/>
      <c r="Z437" s="264"/>
      <c r="AA437" s="264"/>
      <c r="AB437" s="264"/>
      <c r="AC437" s="264"/>
      <c r="AD437" s="264"/>
      <c r="AE437" s="264"/>
      <c r="AF437" s="71">
        <v>2</v>
      </c>
      <c r="AG437" s="264"/>
      <c r="AH437" s="264"/>
      <c r="AI437" s="264"/>
      <c r="AJ437" s="264"/>
      <c r="AK437" s="264"/>
      <c r="AL437" s="264"/>
      <c r="AM437" s="264"/>
      <c r="AN437" s="264"/>
      <c r="AO437" s="264"/>
      <c r="AP437" s="264"/>
      <c r="AQ437" s="264"/>
      <c r="AR437" s="264"/>
      <c r="AS437" s="264"/>
      <c r="AT437" s="264"/>
    </row>
    <row r="438" spans="1:46" s="24" customFormat="1" ht="45" customHeight="1" x14ac:dyDescent="0.25">
      <c r="A438" s="263" t="s">
        <v>2766</v>
      </c>
      <c r="B438" s="263"/>
      <c r="C438" s="263"/>
      <c r="D438" s="263"/>
      <c r="E438" s="263"/>
      <c r="F438" s="263"/>
      <c r="G438" s="263"/>
      <c r="H438" s="263"/>
      <c r="I438" s="263"/>
      <c r="J438" s="263"/>
      <c r="K438" s="263"/>
      <c r="L438" s="263"/>
      <c r="M438" s="263"/>
      <c r="N438" s="263"/>
      <c r="O438" s="263"/>
      <c r="P438" s="263"/>
      <c r="Q438" s="71">
        <v>2</v>
      </c>
      <c r="R438" s="264"/>
      <c r="S438" s="264"/>
      <c r="T438" s="264"/>
      <c r="U438" s="264"/>
      <c r="V438" s="264"/>
      <c r="W438" s="264"/>
      <c r="X438" s="264"/>
      <c r="Y438" s="264"/>
      <c r="Z438" s="264"/>
      <c r="AA438" s="264"/>
      <c r="AB438" s="264"/>
      <c r="AC438" s="264"/>
      <c r="AD438" s="264"/>
      <c r="AE438" s="264"/>
      <c r="AF438" s="71">
        <v>2</v>
      </c>
      <c r="AG438" s="264"/>
      <c r="AH438" s="264"/>
      <c r="AI438" s="264"/>
      <c r="AJ438" s="264"/>
      <c r="AK438" s="264"/>
      <c r="AL438" s="264"/>
      <c r="AM438" s="264"/>
      <c r="AN438" s="264"/>
      <c r="AO438" s="264"/>
      <c r="AP438" s="264"/>
      <c r="AQ438" s="264"/>
      <c r="AR438" s="264"/>
      <c r="AS438" s="264"/>
      <c r="AT438" s="264"/>
    </row>
    <row r="439" spans="1:46" s="24" customFormat="1" ht="45" customHeight="1" x14ac:dyDescent="0.25">
      <c r="A439" s="263" t="s">
        <v>2767</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s="24" customFormat="1" ht="45" customHeight="1" x14ac:dyDescent="0.25">
      <c r="A440" s="263" t="s">
        <v>2768</v>
      </c>
      <c r="B440" s="263"/>
      <c r="C440" s="263"/>
      <c r="D440" s="263"/>
      <c r="E440" s="263"/>
      <c r="F440" s="263"/>
      <c r="G440" s="263"/>
      <c r="H440" s="263"/>
      <c r="I440" s="263"/>
      <c r="J440" s="263"/>
      <c r="K440" s="263"/>
      <c r="L440" s="263"/>
      <c r="M440" s="263"/>
      <c r="N440" s="263"/>
      <c r="O440" s="263"/>
      <c r="P440" s="263"/>
      <c r="Q440" s="71">
        <v>2</v>
      </c>
      <c r="R440" s="265"/>
      <c r="S440" s="265"/>
      <c r="T440" s="265"/>
      <c r="U440" s="265"/>
      <c r="V440" s="265"/>
      <c r="W440" s="265"/>
      <c r="X440" s="265"/>
      <c r="Y440" s="265"/>
      <c r="Z440" s="265"/>
      <c r="AA440" s="265"/>
      <c r="AB440" s="265"/>
      <c r="AC440" s="265"/>
      <c r="AD440" s="265"/>
      <c r="AE440" s="265"/>
      <c r="AF440" s="71">
        <v>2</v>
      </c>
      <c r="AG440" s="265"/>
      <c r="AH440" s="265"/>
      <c r="AI440" s="265"/>
      <c r="AJ440" s="265"/>
      <c r="AK440" s="265"/>
      <c r="AL440" s="265"/>
      <c r="AM440" s="265"/>
      <c r="AN440" s="265"/>
      <c r="AO440" s="265"/>
      <c r="AP440" s="265"/>
      <c r="AQ440" s="265"/>
      <c r="AR440" s="265"/>
      <c r="AS440" s="265"/>
      <c r="AT440" s="265"/>
    </row>
    <row r="441" spans="1:46" s="24" customFormat="1" ht="75.650000000000006" customHeight="1" x14ac:dyDescent="0.25">
      <c r="A441" s="263" t="s">
        <v>2769</v>
      </c>
      <c r="B441" s="263"/>
      <c r="C441" s="263"/>
      <c r="D441" s="263"/>
      <c r="E441" s="263"/>
      <c r="F441" s="263"/>
      <c r="G441" s="263"/>
      <c r="H441" s="263"/>
      <c r="I441" s="263"/>
      <c r="J441" s="263"/>
      <c r="K441" s="263"/>
      <c r="L441" s="263"/>
      <c r="M441" s="263"/>
      <c r="N441" s="263"/>
      <c r="O441" s="263"/>
      <c r="P441" s="263"/>
      <c r="Q441" s="71">
        <v>2</v>
      </c>
      <c r="R441" s="265"/>
      <c r="S441" s="265"/>
      <c r="T441" s="265"/>
      <c r="U441" s="265"/>
      <c r="V441" s="265"/>
      <c r="W441" s="265"/>
      <c r="X441" s="265"/>
      <c r="Y441" s="265"/>
      <c r="Z441" s="265"/>
      <c r="AA441" s="265"/>
      <c r="AB441" s="265"/>
      <c r="AC441" s="265"/>
      <c r="AD441" s="265"/>
      <c r="AE441" s="265"/>
      <c r="AF441" s="71">
        <v>2</v>
      </c>
      <c r="AG441" s="265"/>
      <c r="AH441" s="265"/>
      <c r="AI441" s="265"/>
      <c r="AJ441" s="265"/>
      <c r="AK441" s="265"/>
      <c r="AL441" s="265"/>
      <c r="AM441" s="265"/>
      <c r="AN441" s="265"/>
      <c r="AO441" s="265"/>
      <c r="AP441" s="265"/>
      <c r="AQ441" s="265"/>
      <c r="AR441" s="265"/>
      <c r="AS441" s="265"/>
      <c r="AT441" s="265"/>
    </row>
    <row r="442" spans="1:46" s="24" customFormat="1" ht="45" customHeight="1" x14ac:dyDescent="0.25">
      <c r="A442" s="263" t="s">
        <v>2669</v>
      </c>
      <c r="B442" s="263"/>
      <c r="C442" s="263"/>
      <c r="D442" s="263"/>
      <c r="E442" s="263"/>
      <c r="F442" s="263"/>
      <c r="G442" s="263"/>
      <c r="H442" s="263"/>
      <c r="I442" s="263"/>
      <c r="J442" s="263"/>
      <c r="K442" s="263"/>
      <c r="L442" s="263"/>
      <c r="M442" s="263"/>
      <c r="N442" s="263"/>
      <c r="O442" s="263"/>
      <c r="P442" s="263"/>
      <c r="Q442" s="71">
        <v>2</v>
      </c>
      <c r="R442" s="265"/>
      <c r="S442" s="265"/>
      <c r="T442" s="265"/>
      <c r="U442" s="265"/>
      <c r="V442" s="265"/>
      <c r="W442" s="265"/>
      <c r="X442" s="265"/>
      <c r="Y442" s="265"/>
      <c r="Z442" s="265"/>
      <c r="AA442" s="265"/>
      <c r="AB442" s="265"/>
      <c r="AC442" s="265"/>
      <c r="AD442" s="265"/>
      <c r="AE442" s="265"/>
      <c r="AF442" s="71">
        <v>2</v>
      </c>
      <c r="AG442" s="265"/>
      <c r="AH442" s="265"/>
      <c r="AI442" s="265"/>
      <c r="AJ442" s="265"/>
      <c r="AK442" s="265"/>
      <c r="AL442" s="265"/>
      <c r="AM442" s="265"/>
      <c r="AN442" s="265"/>
      <c r="AO442" s="265"/>
      <c r="AP442" s="265"/>
      <c r="AQ442" s="265"/>
      <c r="AR442" s="265"/>
      <c r="AS442" s="265"/>
      <c r="AT442" s="265"/>
    </row>
    <row r="443" spans="1:46" s="24" customFormat="1" ht="45" customHeight="1" x14ac:dyDescent="0.25">
      <c r="A443" s="263" t="s">
        <v>2770</v>
      </c>
      <c r="B443" s="263"/>
      <c r="C443" s="263"/>
      <c r="D443" s="263"/>
      <c r="E443" s="263"/>
      <c r="F443" s="263"/>
      <c r="G443" s="263"/>
      <c r="H443" s="263"/>
      <c r="I443" s="263"/>
      <c r="J443" s="263"/>
      <c r="K443" s="263"/>
      <c r="L443" s="263"/>
      <c r="M443" s="263"/>
      <c r="N443" s="263"/>
      <c r="O443" s="263"/>
      <c r="P443" s="263"/>
      <c r="Q443" s="71">
        <v>2</v>
      </c>
      <c r="R443" s="265"/>
      <c r="S443" s="265"/>
      <c r="T443" s="265"/>
      <c r="U443" s="265"/>
      <c r="V443" s="265"/>
      <c r="W443" s="265"/>
      <c r="X443" s="265"/>
      <c r="Y443" s="265"/>
      <c r="Z443" s="265"/>
      <c r="AA443" s="265"/>
      <c r="AB443" s="265"/>
      <c r="AC443" s="265"/>
      <c r="AD443" s="265"/>
      <c r="AE443" s="265"/>
      <c r="AF443" s="71">
        <v>2</v>
      </c>
      <c r="AG443" s="265"/>
      <c r="AH443" s="265"/>
      <c r="AI443" s="265"/>
      <c r="AJ443" s="265"/>
      <c r="AK443" s="265"/>
      <c r="AL443" s="265"/>
      <c r="AM443" s="265"/>
      <c r="AN443" s="265"/>
      <c r="AO443" s="265"/>
      <c r="AP443" s="265"/>
      <c r="AQ443" s="265"/>
      <c r="AR443" s="265"/>
      <c r="AS443" s="265"/>
      <c r="AT443" s="265"/>
    </row>
    <row r="444" spans="1:46" s="24" customFormat="1" ht="45" customHeight="1" x14ac:dyDescent="0.25">
      <c r="A444" s="263" t="s">
        <v>2771</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111</v>
      </c>
      <c r="B446" s="266"/>
      <c r="C446" s="266"/>
      <c r="D446" s="266"/>
      <c r="E446" s="266"/>
      <c r="F446" s="266"/>
      <c r="G446" s="266"/>
      <c r="H446" s="266"/>
      <c r="I446" s="266"/>
      <c r="J446" s="266"/>
      <c r="K446" s="266"/>
      <c r="L446" s="266"/>
      <c r="M446" s="266"/>
      <c r="N446" s="266"/>
      <c r="O446" s="266"/>
      <c r="P446" s="266"/>
      <c r="Q446" s="73" t="s">
        <v>99</v>
      </c>
      <c r="R446" s="267" t="s">
        <v>100</v>
      </c>
      <c r="S446" s="267"/>
      <c r="T446" s="267"/>
      <c r="U446" s="267"/>
      <c r="V446" s="267"/>
      <c r="W446" s="267"/>
      <c r="X446" s="267"/>
      <c r="Y446" s="267"/>
      <c r="Z446" s="267"/>
      <c r="AA446" s="267"/>
      <c r="AB446" s="267"/>
      <c r="AC446" s="267"/>
      <c r="AD446" s="267"/>
      <c r="AE446" s="267"/>
      <c r="AF446" s="74" t="s">
        <v>99</v>
      </c>
      <c r="AG446" s="268" t="s">
        <v>8</v>
      </c>
      <c r="AH446" s="268"/>
      <c r="AI446" s="268"/>
      <c r="AJ446" s="268"/>
      <c r="AK446" s="268"/>
      <c r="AL446" s="268"/>
      <c r="AM446" s="268"/>
      <c r="AN446" s="268"/>
      <c r="AO446" s="268"/>
      <c r="AP446" s="268"/>
      <c r="AQ446" s="268"/>
      <c r="AR446" s="268"/>
      <c r="AS446" s="268"/>
      <c r="AT446" s="268"/>
    </row>
    <row r="447" spans="1:46" s="24" customFormat="1" ht="45" customHeight="1" x14ac:dyDescent="0.25">
      <c r="A447" s="263" t="s">
        <v>2772</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45" customHeight="1" x14ac:dyDescent="0.25">
      <c r="A448" s="263" t="s">
        <v>2773</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s="24" customFormat="1" ht="45" customHeight="1" x14ac:dyDescent="0.25">
      <c r="A449" s="263" t="s">
        <v>2774</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67.400000000000006" customHeight="1" x14ac:dyDescent="0.25">
      <c r="A450" s="263" t="s">
        <v>2775</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s="24" customFormat="1" ht="45" customHeight="1" x14ac:dyDescent="0.25">
      <c r="A451" s="263" t="s">
        <v>2776</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2777</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96</v>
      </c>
      <c r="AH454" s="278"/>
      <c r="AI454" s="278"/>
      <c r="AJ454" s="278"/>
      <c r="AK454" s="75">
        <f>(('Artículo 123 (resumen PI)'!C23*0.8+'Artículo 123 (resumen PI)'!F23*0.2)+('Artículo 123 (resumen PNT)'!C23*0.8+'Artículo 123 (resumen PNT)'!F23*0.2))/2</f>
        <v>100.00000000000001</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2778</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x14ac:dyDescent="0.3">
      <c r="A459" s="269" t="s">
        <v>76</v>
      </c>
      <c r="B459" s="269"/>
      <c r="C459" s="269"/>
      <c r="D459" s="269"/>
      <c r="E459" s="269"/>
      <c r="F459" s="269"/>
      <c r="G459" s="269"/>
      <c r="H459" s="269"/>
      <c r="I459" s="269"/>
      <c r="J459" s="269"/>
      <c r="K459" s="269"/>
      <c r="L459" s="269"/>
      <c r="M459" s="269"/>
      <c r="N459" s="269"/>
      <c r="O459" s="269"/>
      <c r="P459" s="269"/>
      <c r="Q459" s="69" t="s">
        <v>99</v>
      </c>
      <c r="R459" s="270" t="s">
        <v>100</v>
      </c>
      <c r="S459" s="270"/>
      <c r="T459" s="270"/>
      <c r="U459" s="270"/>
      <c r="V459" s="270"/>
      <c r="W459" s="270"/>
      <c r="X459" s="270"/>
      <c r="Y459" s="270"/>
      <c r="Z459" s="270"/>
      <c r="AA459" s="270"/>
      <c r="AB459" s="270"/>
      <c r="AC459" s="270"/>
      <c r="AD459" s="270"/>
      <c r="AE459" s="270"/>
      <c r="AF459" s="70" t="s">
        <v>99</v>
      </c>
      <c r="AG459" s="271" t="s">
        <v>8</v>
      </c>
      <c r="AH459" s="271"/>
      <c r="AI459" s="271"/>
      <c r="AJ459" s="271"/>
      <c r="AK459" s="271"/>
      <c r="AL459" s="271"/>
      <c r="AM459" s="271"/>
      <c r="AN459" s="271"/>
      <c r="AO459" s="271"/>
      <c r="AP459" s="271"/>
      <c r="AQ459" s="271"/>
      <c r="AR459" s="271"/>
      <c r="AS459" s="271"/>
      <c r="AT459" s="271"/>
    </row>
    <row r="460" spans="1:46" s="24" customFormat="1" ht="45" customHeight="1" x14ac:dyDescent="0.25">
      <c r="A460" s="263" t="s">
        <v>2779</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s="24" customFormat="1" ht="45" customHeight="1" x14ac:dyDescent="0.25">
      <c r="A461" s="263" t="s">
        <v>2780</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62.15" customHeight="1" x14ac:dyDescent="0.25">
      <c r="A462" s="263" t="s">
        <v>2781</v>
      </c>
      <c r="B462" s="263"/>
      <c r="C462" s="263"/>
      <c r="D462" s="263"/>
      <c r="E462" s="263"/>
      <c r="F462" s="263"/>
      <c r="G462" s="263"/>
      <c r="H462" s="263"/>
      <c r="I462" s="263"/>
      <c r="J462" s="263"/>
      <c r="K462" s="263"/>
      <c r="L462" s="263"/>
      <c r="M462" s="263"/>
      <c r="N462" s="263"/>
      <c r="O462" s="263"/>
      <c r="P462" s="263"/>
      <c r="Q462" s="71">
        <v>2</v>
      </c>
      <c r="R462" s="265"/>
      <c r="S462" s="265"/>
      <c r="T462" s="265"/>
      <c r="U462" s="265"/>
      <c r="V462" s="265"/>
      <c r="W462" s="265"/>
      <c r="X462" s="265"/>
      <c r="Y462" s="265"/>
      <c r="Z462" s="265"/>
      <c r="AA462" s="265"/>
      <c r="AB462" s="265"/>
      <c r="AC462" s="265"/>
      <c r="AD462" s="265"/>
      <c r="AE462" s="265"/>
      <c r="AF462" s="71">
        <v>2</v>
      </c>
      <c r="AG462" s="265"/>
      <c r="AH462" s="265"/>
      <c r="AI462" s="265"/>
      <c r="AJ462" s="265"/>
      <c r="AK462" s="265"/>
      <c r="AL462" s="265"/>
      <c r="AM462" s="265"/>
      <c r="AN462" s="265"/>
      <c r="AO462" s="265"/>
      <c r="AP462" s="265"/>
      <c r="AQ462" s="265"/>
      <c r="AR462" s="265"/>
      <c r="AS462" s="265"/>
      <c r="AT462" s="265"/>
    </row>
    <row r="463" spans="1:46" s="24" customFormat="1" ht="45" customHeight="1" x14ac:dyDescent="0.25">
      <c r="A463" s="263" t="s">
        <v>2735</v>
      </c>
      <c r="B463" s="263"/>
      <c r="C463" s="263"/>
      <c r="D463" s="263"/>
      <c r="E463" s="263"/>
      <c r="F463" s="263"/>
      <c r="G463" s="263"/>
      <c r="H463" s="263"/>
      <c r="I463" s="263"/>
      <c r="J463" s="263"/>
      <c r="K463" s="263"/>
      <c r="L463" s="263"/>
      <c r="M463" s="263"/>
      <c r="N463" s="263"/>
      <c r="O463" s="263"/>
      <c r="P463" s="263"/>
      <c r="Q463" s="71">
        <v>2</v>
      </c>
      <c r="R463" s="265"/>
      <c r="S463" s="265"/>
      <c r="T463" s="265"/>
      <c r="U463" s="265"/>
      <c r="V463" s="265"/>
      <c r="W463" s="265"/>
      <c r="X463" s="265"/>
      <c r="Y463" s="265"/>
      <c r="Z463" s="265"/>
      <c r="AA463" s="265"/>
      <c r="AB463" s="265"/>
      <c r="AC463" s="265"/>
      <c r="AD463" s="265"/>
      <c r="AE463" s="265"/>
      <c r="AF463" s="71">
        <v>2</v>
      </c>
      <c r="AG463" s="265"/>
      <c r="AH463" s="265"/>
      <c r="AI463" s="265"/>
      <c r="AJ463" s="265"/>
      <c r="AK463" s="265"/>
      <c r="AL463" s="265"/>
      <c r="AM463" s="265"/>
      <c r="AN463" s="265"/>
      <c r="AO463" s="265"/>
      <c r="AP463" s="265"/>
      <c r="AQ463" s="265"/>
      <c r="AR463" s="265"/>
      <c r="AS463" s="265"/>
      <c r="AT463" s="265"/>
    </row>
    <row r="464" spans="1:46" s="24" customFormat="1" ht="45" customHeight="1" x14ac:dyDescent="0.25">
      <c r="A464" s="263" t="s">
        <v>2782</v>
      </c>
      <c r="B464" s="263"/>
      <c r="C464" s="263"/>
      <c r="D464" s="263"/>
      <c r="E464" s="263"/>
      <c r="F464" s="263"/>
      <c r="G464" s="263"/>
      <c r="H464" s="263"/>
      <c r="I464" s="263"/>
      <c r="J464" s="263"/>
      <c r="K464" s="263"/>
      <c r="L464" s="263"/>
      <c r="M464" s="263"/>
      <c r="N464" s="263"/>
      <c r="O464" s="263"/>
      <c r="P464" s="263"/>
      <c r="Q464" s="71">
        <v>2</v>
      </c>
      <c r="R464" s="265"/>
      <c r="S464" s="265"/>
      <c r="T464" s="265"/>
      <c r="U464" s="265"/>
      <c r="V464" s="265"/>
      <c r="W464" s="265"/>
      <c r="X464" s="265"/>
      <c r="Y464" s="265"/>
      <c r="Z464" s="265"/>
      <c r="AA464" s="265"/>
      <c r="AB464" s="265"/>
      <c r="AC464" s="265"/>
      <c r="AD464" s="265"/>
      <c r="AE464" s="265"/>
      <c r="AF464" s="71">
        <v>2</v>
      </c>
      <c r="AG464" s="265"/>
      <c r="AH464" s="265"/>
      <c r="AI464" s="265"/>
      <c r="AJ464" s="265"/>
      <c r="AK464" s="265"/>
      <c r="AL464" s="265"/>
      <c r="AM464" s="265"/>
      <c r="AN464" s="265"/>
      <c r="AO464" s="265"/>
      <c r="AP464" s="265"/>
      <c r="AQ464" s="265"/>
      <c r="AR464" s="265"/>
      <c r="AS464" s="265"/>
      <c r="AT464" s="265"/>
    </row>
    <row r="465" spans="1:46" s="24" customFormat="1" ht="45" customHeight="1" x14ac:dyDescent="0.25">
      <c r="A465" s="263" t="s">
        <v>2783</v>
      </c>
      <c r="B465" s="263"/>
      <c r="C465" s="263"/>
      <c r="D465" s="263"/>
      <c r="E465" s="263"/>
      <c r="F465" s="263"/>
      <c r="G465" s="263"/>
      <c r="H465" s="263"/>
      <c r="I465" s="263"/>
      <c r="J465" s="263"/>
      <c r="K465" s="263"/>
      <c r="L465" s="263"/>
      <c r="M465" s="263"/>
      <c r="N465" s="263"/>
      <c r="O465" s="263"/>
      <c r="P465" s="263"/>
      <c r="Q465" s="71">
        <v>2</v>
      </c>
      <c r="R465" s="264"/>
      <c r="S465" s="264"/>
      <c r="T465" s="264"/>
      <c r="U465" s="264"/>
      <c r="V465" s="264"/>
      <c r="W465" s="264"/>
      <c r="X465" s="264"/>
      <c r="Y465" s="264"/>
      <c r="Z465" s="264"/>
      <c r="AA465" s="264"/>
      <c r="AB465" s="264"/>
      <c r="AC465" s="264"/>
      <c r="AD465" s="264"/>
      <c r="AE465" s="264"/>
      <c r="AF465" s="71">
        <v>2</v>
      </c>
      <c r="AG465" s="264"/>
      <c r="AH465" s="264"/>
      <c r="AI465" s="264"/>
      <c r="AJ465" s="264"/>
      <c r="AK465" s="264"/>
      <c r="AL465" s="264"/>
      <c r="AM465" s="264"/>
      <c r="AN465" s="264"/>
      <c r="AO465" s="264"/>
      <c r="AP465" s="264"/>
      <c r="AQ465" s="264"/>
      <c r="AR465" s="264"/>
      <c r="AS465" s="264"/>
      <c r="AT465" s="264"/>
    </row>
    <row r="466" spans="1:46" s="24" customFormat="1" ht="45" customHeight="1" x14ac:dyDescent="0.25">
      <c r="A466" s="263" t="s">
        <v>2784</v>
      </c>
      <c r="B466" s="263"/>
      <c r="C466" s="263"/>
      <c r="D466" s="263"/>
      <c r="E466" s="263"/>
      <c r="F466" s="263"/>
      <c r="G466" s="263"/>
      <c r="H466" s="263"/>
      <c r="I466" s="263"/>
      <c r="J466" s="263"/>
      <c r="K466" s="263"/>
      <c r="L466" s="263"/>
      <c r="M466" s="263"/>
      <c r="N466" s="263"/>
      <c r="O466" s="263"/>
      <c r="P466" s="263"/>
      <c r="Q466" s="71">
        <v>2</v>
      </c>
      <c r="R466" s="264"/>
      <c r="S466" s="264"/>
      <c r="T466" s="264"/>
      <c r="U466" s="264"/>
      <c r="V466" s="264"/>
      <c r="W466" s="264"/>
      <c r="X466" s="264"/>
      <c r="Y466" s="264"/>
      <c r="Z466" s="264"/>
      <c r="AA466" s="264"/>
      <c r="AB466" s="264"/>
      <c r="AC466" s="264"/>
      <c r="AD466" s="264"/>
      <c r="AE466" s="264"/>
      <c r="AF466" s="71">
        <v>2</v>
      </c>
      <c r="AG466" s="264"/>
      <c r="AH466" s="264"/>
      <c r="AI466" s="264"/>
      <c r="AJ466" s="264"/>
      <c r="AK466" s="264"/>
      <c r="AL466" s="264"/>
      <c r="AM466" s="264"/>
      <c r="AN466" s="264"/>
      <c r="AO466" s="264"/>
      <c r="AP466" s="264"/>
      <c r="AQ466" s="264"/>
      <c r="AR466" s="264"/>
      <c r="AS466" s="264"/>
      <c r="AT466" s="264"/>
    </row>
    <row r="467" spans="1:46" s="24" customFormat="1" ht="45" customHeight="1" x14ac:dyDescent="0.25">
      <c r="A467" s="263" t="s">
        <v>2785</v>
      </c>
      <c r="B467" s="263"/>
      <c r="C467" s="263"/>
      <c r="D467" s="263"/>
      <c r="E467" s="263"/>
      <c r="F467" s="263"/>
      <c r="G467" s="263"/>
      <c r="H467" s="263"/>
      <c r="I467" s="263"/>
      <c r="J467" s="263"/>
      <c r="K467" s="263"/>
      <c r="L467" s="263"/>
      <c r="M467" s="263"/>
      <c r="N467" s="263"/>
      <c r="O467" s="263"/>
      <c r="P467" s="263"/>
      <c r="Q467" s="71">
        <v>2</v>
      </c>
      <c r="R467" s="264"/>
      <c r="S467" s="264"/>
      <c r="T467" s="264"/>
      <c r="U467" s="264"/>
      <c r="V467" s="264"/>
      <c r="W467" s="264"/>
      <c r="X467" s="264"/>
      <c r="Y467" s="264"/>
      <c r="Z467" s="264"/>
      <c r="AA467" s="264"/>
      <c r="AB467" s="264"/>
      <c r="AC467" s="264"/>
      <c r="AD467" s="264"/>
      <c r="AE467" s="264"/>
      <c r="AF467" s="71">
        <v>2</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6" t="s">
        <v>111</v>
      </c>
      <c r="B469" s="266"/>
      <c r="C469" s="266"/>
      <c r="D469" s="266"/>
      <c r="E469" s="266"/>
      <c r="F469" s="266"/>
      <c r="G469" s="266"/>
      <c r="H469" s="266"/>
      <c r="I469" s="266"/>
      <c r="J469" s="266"/>
      <c r="K469" s="266"/>
      <c r="L469" s="266"/>
      <c r="M469" s="266"/>
      <c r="N469" s="266"/>
      <c r="O469" s="266"/>
      <c r="P469" s="266"/>
      <c r="Q469" s="73" t="s">
        <v>99</v>
      </c>
      <c r="R469" s="267" t="s">
        <v>100</v>
      </c>
      <c r="S469" s="267"/>
      <c r="T469" s="267"/>
      <c r="U469" s="267"/>
      <c r="V469" s="267"/>
      <c r="W469" s="267"/>
      <c r="X469" s="267"/>
      <c r="Y469" s="267"/>
      <c r="Z469" s="267"/>
      <c r="AA469" s="267"/>
      <c r="AB469" s="267"/>
      <c r="AC469" s="267"/>
      <c r="AD469" s="267"/>
      <c r="AE469" s="267"/>
      <c r="AF469" s="74" t="s">
        <v>99</v>
      </c>
      <c r="AG469" s="268" t="s">
        <v>8</v>
      </c>
      <c r="AH469" s="268"/>
      <c r="AI469" s="268"/>
      <c r="AJ469" s="268"/>
      <c r="AK469" s="268"/>
      <c r="AL469" s="268"/>
      <c r="AM469" s="268"/>
      <c r="AN469" s="268"/>
      <c r="AO469" s="268"/>
      <c r="AP469" s="268"/>
      <c r="AQ469" s="268"/>
      <c r="AR469" s="268"/>
      <c r="AS469" s="268"/>
      <c r="AT469" s="268"/>
    </row>
    <row r="470" spans="1:46" s="24" customFormat="1" ht="45" customHeight="1" x14ac:dyDescent="0.25">
      <c r="A470" s="263" t="s">
        <v>2786</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45" customHeight="1" x14ac:dyDescent="0.25">
      <c r="A471" s="263" t="s">
        <v>1600</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s="24" customFormat="1" ht="45" customHeight="1" x14ac:dyDescent="0.25">
      <c r="A472" s="263" t="s">
        <v>1601</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55.4" customHeight="1" x14ac:dyDescent="0.25">
      <c r="A473" s="263" t="s">
        <v>1602</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s="24" customFormat="1" ht="45" customHeight="1" x14ac:dyDescent="0.25">
      <c r="A474" s="263" t="s">
        <v>2787</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2788</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96</v>
      </c>
      <c r="AH477" s="278"/>
      <c r="AI477" s="278"/>
      <c r="AJ477" s="278"/>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2789</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76</v>
      </c>
      <c r="B482" s="269"/>
      <c r="C482" s="269"/>
      <c r="D482" s="269"/>
      <c r="E482" s="269"/>
      <c r="F482" s="269"/>
      <c r="G482" s="269"/>
      <c r="H482" s="269"/>
      <c r="I482" s="269"/>
      <c r="J482" s="269"/>
      <c r="K482" s="269"/>
      <c r="L482" s="269"/>
      <c r="M482" s="269"/>
      <c r="N482" s="269"/>
      <c r="O482" s="269"/>
      <c r="P482" s="269"/>
      <c r="Q482" s="69" t="s">
        <v>99</v>
      </c>
      <c r="R482" s="270" t="s">
        <v>100</v>
      </c>
      <c r="S482" s="270"/>
      <c r="T482" s="270"/>
      <c r="U482" s="270"/>
      <c r="V482" s="270"/>
      <c r="W482" s="270"/>
      <c r="X482" s="270"/>
      <c r="Y482" s="270"/>
      <c r="Z482" s="270"/>
      <c r="AA482" s="270"/>
      <c r="AB482" s="270"/>
      <c r="AC482" s="270"/>
      <c r="AD482" s="270"/>
      <c r="AE482" s="270"/>
      <c r="AF482" s="70" t="s">
        <v>99</v>
      </c>
      <c r="AG482" s="271" t="s">
        <v>8</v>
      </c>
      <c r="AH482" s="271"/>
      <c r="AI482" s="271"/>
      <c r="AJ482" s="271"/>
      <c r="AK482" s="271"/>
      <c r="AL482" s="271"/>
      <c r="AM482" s="271"/>
      <c r="AN482" s="271"/>
      <c r="AO482" s="271"/>
      <c r="AP482" s="271"/>
      <c r="AQ482" s="271"/>
      <c r="AR482" s="271"/>
      <c r="AS482" s="271"/>
      <c r="AT482" s="271"/>
    </row>
    <row r="483" spans="1:46" s="24" customFormat="1" ht="45" customHeight="1" x14ac:dyDescent="0.25">
      <c r="A483" s="263" t="s">
        <v>1060</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x14ac:dyDescent="0.25">
      <c r="A484" s="263" t="s">
        <v>1062</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3" t="s">
        <v>2790</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x14ac:dyDescent="0.25">
      <c r="A486" s="263" t="s">
        <v>2791</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x14ac:dyDescent="0.25">
      <c r="A487" s="263" t="s">
        <v>2792</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x14ac:dyDescent="0.25">
      <c r="A488" s="263" t="s">
        <v>2793</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2794</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x14ac:dyDescent="0.25">
      <c r="A490" s="263" t="s">
        <v>1207</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x14ac:dyDescent="0.25">
      <c r="A491" s="263" t="s">
        <v>2795</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x14ac:dyDescent="0.25">
      <c r="A492" s="263" t="s">
        <v>2796</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111</v>
      </c>
      <c r="B494" s="266"/>
      <c r="C494" s="266"/>
      <c r="D494" s="266"/>
      <c r="E494" s="266"/>
      <c r="F494" s="266"/>
      <c r="G494" s="266"/>
      <c r="H494" s="266"/>
      <c r="I494" s="266"/>
      <c r="J494" s="266"/>
      <c r="K494" s="266"/>
      <c r="L494" s="266"/>
      <c r="M494" s="266"/>
      <c r="N494" s="266"/>
      <c r="O494" s="266"/>
      <c r="P494" s="266"/>
      <c r="Q494" s="73" t="s">
        <v>99</v>
      </c>
      <c r="R494" s="267" t="s">
        <v>100</v>
      </c>
      <c r="S494" s="267"/>
      <c r="T494" s="267"/>
      <c r="U494" s="267"/>
      <c r="V494" s="267"/>
      <c r="W494" s="267"/>
      <c r="X494" s="267"/>
      <c r="Y494" s="267"/>
      <c r="Z494" s="267"/>
      <c r="AA494" s="267"/>
      <c r="AB494" s="267"/>
      <c r="AC494" s="267"/>
      <c r="AD494" s="267"/>
      <c r="AE494" s="267"/>
      <c r="AF494" s="74" t="s">
        <v>99</v>
      </c>
      <c r="AG494" s="268" t="s">
        <v>8</v>
      </c>
      <c r="AH494" s="268"/>
      <c r="AI494" s="268"/>
      <c r="AJ494" s="268"/>
      <c r="AK494" s="268"/>
      <c r="AL494" s="268"/>
      <c r="AM494" s="268"/>
      <c r="AN494" s="268"/>
      <c r="AO494" s="268"/>
      <c r="AP494" s="268"/>
      <c r="AQ494" s="268"/>
      <c r="AR494" s="268"/>
      <c r="AS494" s="268"/>
      <c r="AT494" s="268"/>
    </row>
    <row r="495" spans="1:46" s="24" customFormat="1" ht="45" customHeight="1" x14ac:dyDescent="0.25">
      <c r="A495" s="263" t="s">
        <v>1080</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x14ac:dyDescent="0.25">
      <c r="A496" s="263" t="s">
        <v>1082</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x14ac:dyDescent="0.25">
      <c r="A497" s="263" t="s">
        <v>1084</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150000000000006" customHeight="1" x14ac:dyDescent="0.25">
      <c r="A498" s="263" t="s">
        <v>1086</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x14ac:dyDescent="0.25">
      <c r="A499" s="263" t="s">
        <v>2797</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2798</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96</v>
      </c>
      <c r="AH502" s="278"/>
      <c r="AI502" s="278"/>
      <c r="AJ502" s="278"/>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2789</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76</v>
      </c>
      <c r="B507" s="269"/>
      <c r="C507" s="269"/>
      <c r="D507" s="269"/>
      <c r="E507" s="269"/>
      <c r="F507" s="269"/>
      <c r="G507" s="269"/>
      <c r="H507" s="269"/>
      <c r="I507" s="269"/>
      <c r="J507" s="269"/>
      <c r="K507" s="269"/>
      <c r="L507" s="269"/>
      <c r="M507" s="269"/>
      <c r="N507" s="269"/>
      <c r="O507" s="269"/>
      <c r="P507" s="269"/>
      <c r="Q507" s="69" t="s">
        <v>99</v>
      </c>
      <c r="R507" s="270" t="s">
        <v>100</v>
      </c>
      <c r="S507" s="270"/>
      <c r="T507" s="270"/>
      <c r="U507" s="270"/>
      <c r="V507" s="270"/>
      <c r="W507" s="270"/>
      <c r="X507" s="270"/>
      <c r="Y507" s="270"/>
      <c r="Z507" s="270"/>
      <c r="AA507" s="270"/>
      <c r="AB507" s="270"/>
      <c r="AC507" s="270"/>
      <c r="AD507" s="270"/>
      <c r="AE507" s="270"/>
      <c r="AF507" s="70" t="s">
        <v>99</v>
      </c>
      <c r="AG507" s="271" t="s">
        <v>8</v>
      </c>
      <c r="AH507" s="271"/>
      <c r="AI507" s="271"/>
      <c r="AJ507" s="271"/>
      <c r="AK507" s="271"/>
      <c r="AL507" s="271"/>
      <c r="AM507" s="271"/>
      <c r="AN507" s="271"/>
      <c r="AO507" s="271"/>
      <c r="AP507" s="271"/>
      <c r="AQ507" s="271"/>
      <c r="AR507" s="271"/>
      <c r="AS507" s="271"/>
      <c r="AT507" s="271"/>
    </row>
    <row r="508" spans="1:46" s="24" customFormat="1" ht="45" customHeight="1" x14ac:dyDescent="0.25">
      <c r="A508" s="263" t="s">
        <v>1060</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x14ac:dyDescent="0.25">
      <c r="A509" s="263" t="s">
        <v>1062</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3" t="s">
        <v>2799</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3" t="s">
        <v>2800</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x14ac:dyDescent="0.25">
      <c r="A512" s="263" t="s">
        <v>2801</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s="24" customFormat="1" ht="45" customHeight="1" x14ac:dyDescent="0.25">
      <c r="A513" s="263" t="s">
        <v>2802</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111</v>
      </c>
      <c r="B515" s="266"/>
      <c r="C515" s="266"/>
      <c r="D515" s="266"/>
      <c r="E515" s="266"/>
      <c r="F515" s="266"/>
      <c r="G515" s="266"/>
      <c r="H515" s="266"/>
      <c r="I515" s="266"/>
      <c r="J515" s="266"/>
      <c r="K515" s="266"/>
      <c r="L515" s="266"/>
      <c r="M515" s="266"/>
      <c r="N515" s="266"/>
      <c r="O515" s="266"/>
      <c r="P515" s="266"/>
      <c r="Q515" s="73" t="s">
        <v>99</v>
      </c>
      <c r="R515" s="267" t="s">
        <v>100</v>
      </c>
      <c r="S515" s="267"/>
      <c r="T515" s="267"/>
      <c r="U515" s="267"/>
      <c r="V515" s="267"/>
      <c r="W515" s="267"/>
      <c r="X515" s="267"/>
      <c r="Y515" s="267"/>
      <c r="Z515" s="267"/>
      <c r="AA515" s="267"/>
      <c r="AB515" s="267"/>
      <c r="AC515" s="267"/>
      <c r="AD515" s="267"/>
      <c r="AE515" s="267"/>
      <c r="AF515" s="74" t="s">
        <v>99</v>
      </c>
      <c r="AG515" s="268" t="s">
        <v>8</v>
      </c>
      <c r="AH515" s="268"/>
      <c r="AI515" s="268"/>
      <c r="AJ515" s="268"/>
      <c r="AK515" s="268"/>
      <c r="AL515" s="268"/>
      <c r="AM515" s="268"/>
      <c r="AN515" s="268"/>
      <c r="AO515" s="268"/>
      <c r="AP515" s="268"/>
      <c r="AQ515" s="268"/>
      <c r="AR515" s="268"/>
      <c r="AS515" s="268"/>
      <c r="AT515" s="268"/>
    </row>
    <row r="516" spans="1:46" s="24" customFormat="1" ht="45" customHeight="1" x14ac:dyDescent="0.25">
      <c r="A516" s="263" t="s">
        <v>2803</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x14ac:dyDescent="0.25">
      <c r="A517" s="263" t="s">
        <v>2804</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x14ac:dyDescent="0.25">
      <c r="A518" s="263" t="s">
        <v>2805</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5" customHeight="1" x14ac:dyDescent="0.25">
      <c r="A519" s="263" t="s">
        <v>2806</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x14ac:dyDescent="0.25">
      <c r="A520" s="263" t="s">
        <v>2807</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2808</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96</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2809</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x14ac:dyDescent="0.3">
      <c r="A528" s="269" t="s">
        <v>76</v>
      </c>
      <c r="B528" s="269"/>
      <c r="C528" s="269"/>
      <c r="D528" s="269"/>
      <c r="E528" s="269"/>
      <c r="F528" s="269"/>
      <c r="G528" s="269"/>
      <c r="H528" s="269"/>
      <c r="I528" s="269"/>
      <c r="J528" s="269"/>
      <c r="K528" s="269"/>
      <c r="L528" s="269"/>
      <c r="M528" s="269"/>
      <c r="N528" s="269"/>
      <c r="O528" s="269"/>
      <c r="P528" s="269"/>
      <c r="Q528" s="69" t="s">
        <v>99</v>
      </c>
      <c r="R528" s="270" t="s">
        <v>100</v>
      </c>
      <c r="S528" s="270"/>
      <c r="T528" s="270"/>
      <c r="U528" s="270"/>
      <c r="V528" s="270"/>
      <c r="W528" s="270"/>
      <c r="X528" s="270"/>
      <c r="Y528" s="270"/>
      <c r="Z528" s="270"/>
      <c r="AA528" s="270"/>
      <c r="AB528" s="270"/>
      <c r="AC528" s="270"/>
      <c r="AD528" s="270"/>
      <c r="AE528" s="270"/>
      <c r="AF528" s="70" t="s">
        <v>99</v>
      </c>
      <c r="AG528" s="271" t="s">
        <v>8</v>
      </c>
      <c r="AH528" s="271"/>
      <c r="AI528" s="271"/>
      <c r="AJ528" s="271"/>
      <c r="AK528" s="271"/>
      <c r="AL528" s="271"/>
      <c r="AM528" s="271"/>
      <c r="AN528" s="271"/>
      <c r="AO528" s="271"/>
      <c r="AP528" s="271"/>
      <c r="AQ528" s="271"/>
      <c r="AR528" s="271"/>
      <c r="AS528" s="271"/>
      <c r="AT528" s="271"/>
    </row>
    <row r="529" spans="1:46" s="24" customFormat="1" ht="92.5" customHeight="1" x14ac:dyDescent="0.25">
      <c r="A529" s="263" t="s">
        <v>2810</v>
      </c>
      <c r="B529" s="263"/>
      <c r="C529" s="263"/>
      <c r="D529" s="263"/>
      <c r="E529" s="263"/>
      <c r="F529" s="263"/>
      <c r="G529" s="263"/>
      <c r="H529" s="263"/>
      <c r="I529" s="263"/>
      <c r="J529" s="263"/>
      <c r="K529" s="263"/>
      <c r="L529" s="263"/>
      <c r="M529" s="263"/>
      <c r="N529" s="263"/>
      <c r="O529" s="263"/>
      <c r="P529" s="263"/>
      <c r="Q529" s="71">
        <v>2</v>
      </c>
      <c r="R529" s="264"/>
      <c r="S529" s="264"/>
      <c r="T529" s="264"/>
      <c r="U529" s="264"/>
      <c r="V529" s="264"/>
      <c r="W529" s="264"/>
      <c r="X529" s="264"/>
      <c r="Y529" s="264"/>
      <c r="Z529" s="264"/>
      <c r="AA529" s="264"/>
      <c r="AB529" s="264"/>
      <c r="AC529" s="264"/>
      <c r="AD529" s="264"/>
      <c r="AE529" s="264"/>
      <c r="AF529" s="71">
        <v>2</v>
      </c>
      <c r="AG529" s="264"/>
      <c r="AH529" s="264"/>
      <c r="AI529" s="264"/>
      <c r="AJ529" s="264"/>
      <c r="AK529" s="264"/>
      <c r="AL529" s="264"/>
      <c r="AM529" s="264"/>
      <c r="AN529" s="264"/>
      <c r="AO529" s="264"/>
      <c r="AP529" s="264"/>
      <c r="AQ529" s="264"/>
      <c r="AR529" s="264"/>
      <c r="AS529" s="264"/>
      <c r="AT529" s="264"/>
    </row>
    <row r="530" spans="1:46" s="24" customFormat="1" ht="45" customHeight="1" x14ac:dyDescent="0.25">
      <c r="A530" s="263" t="s">
        <v>2744</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59.5" customHeight="1" x14ac:dyDescent="0.25">
      <c r="A531" s="263" t="s">
        <v>2811</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s="24" customFormat="1" ht="45" customHeight="1" x14ac:dyDescent="0.25">
      <c r="A532" s="263" t="s">
        <v>2735</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s="24" customFormat="1" ht="45" customHeight="1" x14ac:dyDescent="0.25">
      <c r="A533" s="263" t="s">
        <v>2812</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s="24" customFormat="1" ht="177" customHeight="1" x14ac:dyDescent="0.25">
      <c r="A534" s="263" t="s">
        <v>2813</v>
      </c>
      <c r="B534" s="263"/>
      <c r="C534" s="263"/>
      <c r="D534" s="263"/>
      <c r="E534" s="263"/>
      <c r="F534" s="263"/>
      <c r="G534" s="263"/>
      <c r="H534" s="263"/>
      <c r="I534" s="263"/>
      <c r="J534" s="263"/>
      <c r="K534" s="263"/>
      <c r="L534" s="263"/>
      <c r="M534" s="263"/>
      <c r="N534" s="263"/>
      <c r="O534" s="263"/>
      <c r="P534" s="263"/>
      <c r="Q534" s="71">
        <v>2</v>
      </c>
      <c r="R534" s="264"/>
      <c r="S534" s="264"/>
      <c r="T534" s="264"/>
      <c r="U534" s="264"/>
      <c r="V534" s="264"/>
      <c r="W534" s="264"/>
      <c r="X534" s="264"/>
      <c r="Y534" s="264"/>
      <c r="Z534" s="264"/>
      <c r="AA534" s="264"/>
      <c r="AB534" s="264"/>
      <c r="AC534" s="264"/>
      <c r="AD534" s="264"/>
      <c r="AE534" s="264"/>
      <c r="AF534" s="71">
        <v>2</v>
      </c>
      <c r="AG534" s="264"/>
      <c r="AH534" s="264"/>
      <c r="AI534" s="264"/>
      <c r="AJ534" s="264"/>
      <c r="AK534" s="264"/>
      <c r="AL534" s="264"/>
      <c r="AM534" s="264"/>
      <c r="AN534" s="264"/>
      <c r="AO534" s="264"/>
      <c r="AP534" s="264"/>
      <c r="AQ534" s="264"/>
      <c r="AR534" s="264"/>
      <c r="AS534" s="264"/>
      <c r="AT534" s="264"/>
    </row>
    <row r="535" spans="1:46" s="24" customFormat="1" ht="45" customHeight="1" x14ac:dyDescent="0.25">
      <c r="A535" s="263" t="s">
        <v>2814</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s="24" customFormat="1" ht="45" customHeight="1" x14ac:dyDescent="0.25">
      <c r="A536" s="263" t="s">
        <v>2815</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s="24" customFormat="1" ht="45" customHeight="1" x14ac:dyDescent="0.25">
      <c r="A537" s="263" t="s">
        <v>2816</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s="24" customFormat="1" ht="45" customHeight="1" x14ac:dyDescent="0.25">
      <c r="A538" s="263" t="s">
        <v>2817</v>
      </c>
      <c r="B538" s="263"/>
      <c r="C538" s="263"/>
      <c r="D538" s="263"/>
      <c r="E538" s="263"/>
      <c r="F538" s="263"/>
      <c r="G538" s="263"/>
      <c r="H538" s="263"/>
      <c r="I538" s="263"/>
      <c r="J538" s="263"/>
      <c r="K538" s="263"/>
      <c r="L538" s="263"/>
      <c r="M538" s="263"/>
      <c r="N538" s="263"/>
      <c r="O538" s="263"/>
      <c r="P538" s="263"/>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s="24" customFormat="1" ht="57" customHeight="1" x14ac:dyDescent="0.25">
      <c r="A539" s="263" t="s">
        <v>2818</v>
      </c>
      <c r="B539" s="263"/>
      <c r="C539" s="263"/>
      <c r="D539" s="263"/>
      <c r="E539" s="263"/>
      <c r="F539" s="263"/>
      <c r="G539" s="263"/>
      <c r="H539" s="263"/>
      <c r="I539" s="263"/>
      <c r="J539" s="263"/>
      <c r="K539" s="263"/>
      <c r="L539" s="263"/>
      <c r="M539" s="263"/>
      <c r="N539" s="263"/>
      <c r="O539" s="263"/>
      <c r="P539" s="263"/>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111</v>
      </c>
      <c r="B541" s="266"/>
      <c r="C541" s="266"/>
      <c r="D541" s="266"/>
      <c r="E541" s="266"/>
      <c r="F541" s="266"/>
      <c r="G541" s="266"/>
      <c r="H541" s="266"/>
      <c r="I541" s="266"/>
      <c r="J541" s="266"/>
      <c r="K541" s="266"/>
      <c r="L541" s="266"/>
      <c r="M541" s="266"/>
      <c r="N541" s="266"/>
      <c r="O541" s="266"/>
      <c r="P541" s="266"/>
      <c r="Q541" s="73" t="s">
        <v>99</v>
      </c>
      <c r="R541" s="267" t="s">
        <v>100</v>
      </c>
      <c r="S541" s="267"/>
      <c r="T541" s="267"/>
      <c r="U541" s="267"/>
      <c r="V541" s="267"/>
      <c r="W541" s="267"/>
      <c r="X541" s="267"/>
      <c r="Y541" s="267"/>
      <c r="Z541" s="267"/>
      <c r="AA541" s="267"/>
      <c r="AB541" s="267"/>
      <c r="AC541" s="267"/>
      <c r="AD541" s="267"/>
      <c r="AE541" s="267"/>
      <c r="AF541" s="74" t="s">
        <v>99</v>
      </c>
      <c r="AG541" s="268" t="s">
        <v>8</v>
      </c>
      <c r="AH541" s="268"/>
      <c r="AI541" s="268"/>
      <c r="AJ541" s="268"/>
      <c r="AK541" s="268"/>
      <c r="AL541" s="268"/>
      <c r="AM541" s="268"/>
      <c r="AN541" s="268"/>
      <c r="AO541" s="268"/>
      <c r="AP541" s="268"/>
      <c r="AQ541" s="268"/>
      <c r="AR541" s="268"/>
      <c r="AS541" s="268"/>
      <c r="AT541" s="268"/>
    </row>
    <row r="542" spans="1:46" s="24" customFormat="1" ht="45" customHeight="1" x14ac:dyDescent="0.25">
      <c r="A542" s="263" t="s">
        <v>2819</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45" customHeight="1" x14ac:dyDescent="0.25">
      <c r="A543" s="263" t="s">
        <v>1671</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s="24" customFormat="1" ht="45" customHeight="1" x14ac:dyDescent="0.25">
      <c r="A544" s="263" t="s">
        <v>1673</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57.65" customHeight="1" x14ac:dyDescent="0.25">
      <c r="A545" s="263" t="s">
        <v>1675</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s="24" customFormat="1" ht="45" customHeight="1" x14ac:dyDescent="0.25">
      <c r="A546" s="263" t="s">
        <v>2820</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2821</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96</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2822</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x14ac:dyDescent="0.25">
      <c r="A554" s="269" t="s">
        <v>76</v>
      </c>
      <c r="B554" s="269"/>
      <c r="C554" s="269"/>
      <c r="D554" s="269"/>
      <c r="E554" s="269"/>
      <c r="F554" s="269"/>
      <c r="G554" s="269"/>
      <c r="H554" s="269"/>
      <c r="I554" s="269"/>
      <c r="J554" s="269"/>
      <c r="K554" s="269"/>
      <c r="L554" s="269"/>
      <c r="M554" s="269"/>
      <c r="N554" s="269"/>
      <c r="O554" s="269"/>
      <c r="P554" s="269"/>
      <c r="Q554" s="69" t="s">
        <v>99</v>
      </c>
      <c r="R554" s="270" t="s">
        <v>100</v>
      </c>
      <c r="S554" s="270"/>
      <c r="T554" s="270"/>
      <c r="U554" s="270"/>
      <c r="V554" s="270"/>
      <c r="W554" s="270"/>
      <c r="X554" s="270"/>
      <c r="Y554" s="270"/>
      <c r="Z554" s="270"/>
      <c r="AA554" s="270"/>
      <c r="AB554" s="270"/>
      <c r="AC554" s="270"/>
      <c r="AD554" s="270"/>
      <c r="AE554" s="270"/>
      <c r="AF554" s="70" t="s">
        <v>99</v>
      </c>
      <c r="AG554" s="271" t="s">
        <v>8</v>
      </c>
      <c r="AH554" s="271"/>
      <c r="AI554" s="271"/>
      <c r="AJ554" s="271"/>
      <c r="AK554" s="271"/>
      <c r="AL554" s="271"/>
      <c r="AM554" s="271"/>
      <c r="AN554" s="271"/>
      <c r="AO554" s="271"/>
      <c r="AP554" s="271"/>
      <c r="AQ554" s="271"/>
      <c r="AR554" s="271"/>
      <c r="AS554" s="271"/>
      <c r="AT554" s="271"/>
    </row>
    <row r="555" spans="1:46" s="24" customFormat="1" ht="45" customHeight="1" x14ac:dyDescent="0.25">
      <c r="A555" s="263" t="s">
        <v>1060</v>
      </c>
      <c r="B555" s="263"/>
      <c r="C555" s="263"/>
      <c r="D555" s="263"/>
      <c r="E555" s="263"/>
      <c r="F555" s="263"/>
      <c r="G555" s="263"/>
      <c r="H555" s="263"/>
      <c r="I555" s="263"/>
      <c r="J555" s="263"/>
      <c r="K555" s="263"/>
      <c r="L555" s="263"/>
      <c r="M555" s="263"/>
      <c r="N555" s="263"/>
      <c r="O555" s="263"/>
      <c r="P555" s="263"/>
      <c r="Q555" s="71">
        <v>3</v>
      </c>
      <c r="R555" s="264" t="s">
        <v>883</v>
      </c>
      <c r="S555" s="264"/>
      <c r="T555" s="264"/>
      <c r="U555" s="264"/>
      <c r="V555" s="264"/>
      <c r="W555" s="264"/>
      <c r="X555" s="264"/>
      <c r="Y555" s="264"/>
      <c r="Z555" s="264"/>
      <c r="AA555" s="264"/>
      <c r="AB555" s="264"/>
      <c r="AC555" s="264"/>
      <c r="AD555" s="264"/>
      <c r="AE555" s="264"/>
      <c r="AF555" s="71">
        <v>3</v>
      </c>
      <c r="AG555" s="264" t="s">
        <v>883</v>
      </c>
      <c r="AH555" s="264"/>
      <c r="AI555" s="264"/>
      <c r="AJ555" s="264"/>
      <c r="AK555" s="264"/>
      <c r="AL555" s="264"/>
      <c r="AM555" s="264"/>
      <c r="AN555" s="264"/>
      <c r="AO555" s="264"/>
      <c r="AP555" s="264"/>
      <c r="AQ555" s="264"/>
      <c r="AR555" s="264"/>
      <c r="AS555" s="264"/>
      <c r="AT555" s="264"/>
    </row>
    <row r="556" spans="1:46" s="24" customFormat="1" ht="45" customHeight="1" x14ac:dyDescent="0.25">
      <c r="A556" s="263" t="s">
        <v>1062</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x14ac:dyDescent="0.25">
      <c r="A557" s="263" t="s">
        <v>2823</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x14ac:dyDescent="0.25">
      <c r="A558" s="263" t="s">
        <v>2824</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x14ac:dyDescent="0.25">
      <c r="A559" s="263" t="s">
        <v>2825</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x14ac:dyDescent="0.25">
      <c r="A560" s="263" t="s">
        <v>2826</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x14ac:dyDescent="0.25">
      <c r="A561" s="263" t="s">
        <v>2827</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x14ac:dyDescent="0.25">
      <c r="A562" s="263" t="s">
        <v>2828</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x14ac:dyDescent="0.25">
      <c r="A563" s="263" t="s">
        <v>2829</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x14ac:dyDescent="0.25">
      <c r="A564" s="263" t="s">
        <v>2830</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x14ac:dyDescent="0.25">
      <c r="A566" s="266" t="s">
        <v>111</v>
      </c>
      <c r="B566" s="266"/>
      <c r="C566" s="266"/>
      <c r="D566" s="266"/>
      <c r="E566" s="266"/>
      <c r="F566" s="266"/>
      <c r="G566" s="266"/>
      <c r="H566" s="266"/>
      <c r="I566" s="266"/>
      <c r="J566" s="266"/>
      <c r="K566" s="266"/>
      <c r="L566" s="266"/>
      <c r="M566" s="266"/>
      <c r="N566" s="266"/>
      <c r="O566" s="266"/>
      <c r="P566" s="266"/>
      <c r="Q566" s="73" t="s">
        <v>99</v>
      </c>
      <c r="R566" s="267" t="s">
        <v>100</v>
      </c>
      <c r="S566" s="267"/>
      <c r="T566" s="267"/>
      <c r="U566" s="267"/>
      <c r="V566" s="267"/>
      <c r="W566" s="267"/>
      <c r="X566" s="267"/>
      <c r="Y566" s="267"/>
      <c r="Z566" s="267"/>
      <c r="AA566" s="267"/>
      <c r="AB566" s="267"/>
      <c r="AC566" s="267"/>
      <c r="AD566" s="267"/>
      <c r="AE566" s="267"/>
      <c r="AF566" s="74" t="s">
        <v>99</v>
      </c>
      <c r="AG566" s="268" t="s">
        <v>8</v>
      </c>
      <c r="AH566" s="268"/>
      <c r="AI566" s="268"/>
      <c r="AJ566" s="268"/>
      <c r="AK566" s="268"/>
      <c r="AL566" s="268"/>
      <c r="AM566" s="268"/>
      <c r="AN566" s="268"/>
      <c r="AO566" s="268"/>
      <c r="AP566" s="268"/>
      <c r="AQ566" s="268"/>
      <c r="AR566" s="268"/>
      <c r="AS566" s="268"/>
      <c r="AT566" s="268"/>
    </row>
    <row r="567" spans="1:46" s="24" customFormat="1" ht="45" customHeight="1" x14ac:dyDescent="0.25">
      <c r="A567" s="263" t="s">
        <v>1080</v>
      </c>
      <c r="B567" s="263"/>
      <c r="C567" s="263"/>
      <c r="D567" s="263"/>
      <c r="E567" s="263"/>
      <c r="F567" s="263"/>
      <c r="G567" s="263"/>
      <c r="H567" s="263"/>
      <c r="I567" s="263"/>
      <c r="J567" s="263"/>
      <c r="K567" s="263"/>
      <c r="L567" s="263"/>
      <c r="M567" s="263"/>
      <c r="N567" s="263"/>
      <c r="O567" s="263"/>
      <c r="P567" s="263"/>
      <c r="Q567" s="71">
        <v>3</v>
      </c>
      <c r="R567" s="264" t="s">
        <v>883</v>
      </c>
      <c r="S567" s="264"/>
      <c r="T567" s="264"/>
      <c r="U567" s="264"/>
      <c r="V567" s="264"/>
      <c r="W567" s="264"/>
      <c r="X567" s="264"/>
      <c r="Y567" s="264"/>
      <c r="Z567" s="264"/>
      <c r="AA567" s="264"/>
      <c r="AB567" s="264"/>
      <c r="AC567" s="264"/>
      <c r="AD567" s="264"/>
      <c r="AE567" s="264"/>
      <c r="AF567" s="71">
        <v>3</v>
      </c>
      <c r="AG567" s="264" t="s">
        <v>883</v>
      </c>
      <c r="AH567" s="264"/>
      <c r="AI567" s="264"/>
      <c r="AJ567" s="264"/>
      <c r="AK567" s="264"/>
      <c r="AL567" s="264"/>
      <c r="AM567" s="264"/>
      <c r="AN567" s="264"/>
      <c r="AO567" s="264"/>
      <c r="AP567" s="264"/>
      <c r="AQ567" s="264"/>
      <c r="AR567" s="264"/>
      <c r="AS567" s="264"/>
      <c r="AT567" s="264"/>
    </row>
    <row r="568" spans="1:46" s="24" customFormat="1" ht="45" customHeight="1" x14ac:dyDescent="0.25">
      <c r="A568" s="263" t="s">
        <v>2831</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x14ac:dyDescent="0.25">
      <c r="A569" s="263" t="s">
        <v>1084</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x14ac:dyDescent="0.25">
      <c r="A570" s="263" t="s">
        <v>1086</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x14ac:dyDescent="0.25">
      <c r="A571" s="263" t="s">
        <v>2832</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2833</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96</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2834</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76</v>
      </c>
      <c r="B579" s="269"/>
      <c r="C579" s="269"/>
      <c r="D579" s="269"/>
      <c r="E579" s="269"/>
      <c r="F579" s="269"/>
      <c r="G579" s="269"/>
      <c r="H579" s="269"/>
      <c r="I579" s="269"/>
      <c r="J579" s="269"/>
      <c r="K579" s="269"/>
      <c r="L579" s="269"/>
      <c r="M579" s="269"/>
      <c r="N579" s="269"/>
      <c r="O579" s="269"/>
      <c r="P579" s="269"/>
      <c r="Q579" s="69" t="s">
        <v>99</v>
      </c>
      <c r="R579" s="270" t="s">
        <v>100</v>
      </c>
      <c r="S579" s="270"/>
      <c r="T579" s="270"/>
      <c r="U579" s="270"/>
      <c r="V579" s="270"/>
      <c r="W579" s="270"/>
      <c r="X579" s="270"/>
      <c r="Y579" s="270"/>
      <c r="Z579" s="270"/>
      <c r="AA579" s="270"/>
      <c r="AB579" s="270"/>
      <c r="AC579" s="270"/>
      <c r="AD579" s="270"/>
      <c r="AE579" s="270"/>
      <c r="AF579" s="70" t="s">
        <v>99</v>
      </c>
      <c r="AG579" s="271" t="s">
        <v>8</v>
      </c>
      <c r="AH579" s="271"/>
      <c r="AI579" s="271"/>
      <c r="AJ579" s="271"/>
      <c r="AK579" s="271"/>
      <c r="AL579" s="271"/>
      <c r="AM579" s="271"/>
      <c r="AN579" s="271"/>
      <c r="AO579" s="271"/>
      <c r="AP579" s="271"/>
      <c r="AQ579" s="271"/>
      <c r="AR579" s="271"/>
      <c r="AS579" s="271"/>
      <c r="AT579" s="271"/>
    </row>
    <row r="580" spans="1:46" s="24" customFormat="1" ht="45" customHeight="1" x14ac:dyDescent="0.25">
      <c r="A580" s="263" t="s">
        <v>1060</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x14ac:dyDescent="0.25">
      <c r="A581" s="263" t="s">
        <v>1062</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x14ac:dyDescent="0.25">
      <c r="A582" s="263" t="s">
        <v>2835</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x14ac:dyDescent="0.25">
      <c r="A583" s="263" t="s">
        <v>2836</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111</v>
      </c>
      <c r="B585" s="266"/>
      <c r="C585" s="266"/>
      <c r="D585" s="266"/>
      <c r="E585" s="266"/>
      <c r="F585" s="266"/>
      <c r="G585" s="266"/>
      <c r="H585" s="266"/>
      <c r="I585" s="266"/>
      <c r="J585" s="266"/>
      <c r="K585" s="266"/>
      <c r="L585" s="266"/>
      <c r="M585" s="266"/>
      <c r="N585" s="266"/>
      <c r="O585" s="266"/>
      <c r="P585" s="266"/>
      <c r="Q585" s="73" t="s">
        <v>99</v>
      </c>
      <c r="R585" s="267" t="s">
        <v>100</v>
      </c>
      <c r="S585" s="267"/>
      <c r="T585" s="267"/>
      <c r="U585" s="267"/>
      <c r="V585" s="267"/>
      <c r="W585" s="267"/>
      <c r="X585" s="267"/>
      <c r="Y585" s="267"/>
      <c r="Z585" s="267"/>
      <c r="AA585" s="267"/>
      <c r="AB585" s="267"/>
      <c r="AC585" s="267"/>
      <c r="AD585" s="267"/>
      <c r="AE585" s="267"/>
      <c r="AF585" s="74" t="s">
        <v>99</v>
      </c>
      <c r="AG585" s="268" t="s">
        <v>8</v>
      </c>
      <c r="AH585" s="268"/>
      <c r="AI585" s="268"/>
      <c r="AJ585" s="268"/>
      <c r="AK585" s="268"/>
      <c r="AL585" s="268"/>
      <c r="AM585" s="268"/>
      <c r="AN585" s="268"/>
      <c r="AO585" s="268"/>
      <c r="AP585" s="268"/>
      <c r="AQ585" s="268"/>
      <c r="AR585" s="268"/>
      <c r="AS585" s="268"/>
      <c r="AT585" s="268"/>
    </row>
    <row r="586" spans="1:46" s="24" customFormat="1" ht="45" customHeight="1" x14ac:dyDescent="0.25">
      <c r="A586" s="263" t="s">
        <v>2837</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x14ac:dyDescent="0.25">
      <c r="A587" s="263" t="s">
        <v>1923</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x14ac:dyDescent="0.25">
      <c r="A588" s="263" t="s">
        <v>1924</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5" customHeight="1" x14ac:dyDescent="0.25">
      <c r="A589" s="263" t="s">
        <v>1925</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x14ac:dyDescent="0.25">
      <c r="A590" s="263" t="s">
        <v>2838</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2839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96</v>
      </c>
      <c r="AH593" s="278"/>
      <c r="AI593" s="278"/>
      <c r="AJ593" s="278"/>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2840</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76</v>
      </c>
      <c r="B598" s="269"/>
      <c r="C598" s="269"/>
      <c r="D598" s="269"/>
      <c r="E598" s="269"/>
      <c r="F598" s="269"/>
      <c r="G598" s="269"/>
      <c r="H598" s="269"/>
      <c r="I598" s="269"/>
      <c r="J598" s="269"/>
      <c r="K598" s="269"/>
      <c r="L598" s="269"/>
      <c r="M598" s="269"/>
      <c r="N598" s="269"/>
      <c r="O598" s="269"/>
      <c r="P598" s="269"/>
      <c r="Q598" s="69" t="s">
        <v>99</v>
      </c>
      <c r="R598" s="270" t="s">
        <v>100</v>
      </c>
      <c r="S598" s="270"/>
      <c r="T598" s="270"/>
      <c r="U598" s="270"/>
      <c r="V598" s="270"/>
      <c r="W598" s="270"/>
      <c r="X598" s="270"/>
      <c r="Y598" s="270"/>
      <c r="Z598" s="270"/>
      <c r="AA598" s="270"/>
      <c r="AB598" s="270"/>
      <c r="AC598" s="270"/>
      <c r="AD598" s="270"/>
      <c r="AE598" s="270"/>
      <c r="AF598" s="70" t="s">
        <v>99</v>
      </c>
      <c r="AG598" s="271" t="s">
        <v>8</v>
      </c>
      <c r="AH598" s="271"/>
      <c r="AI598" s="271"/>
      <c r="AJ598" s="271"/>
      <c r="AK598" s="271"/>
      <c r="AL598" s="271"/>
      <c r="AM598" s="271"/>
      <c r="AN598" s="271"/>
      <c r="AO598" s="271"/>
      <c r="AP598" s="271"/>
      <c r="AQ598" s="271"/>
      <c r="AR598" s="271"/>
      <c r="AS598" s="271"/>
      <c r="AT598" s="271"/>
    </row>
    <row r="599" spans="1:46" s="24" customFormat="1" ht="107.5" customHeight="1" x14ac:dyDescent="0.25">
      <c r="A599" s="263" t="s">
        <v>2841</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s="24" customFormat="1" ht="45" customHeight="1" x14ac:dyDescent="0.25">
      <c r="A600" s="263" t="s">
        <v>2842</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60.65" customHeight="1" x14ac:dyDescent="0.25">
      <c r="A601" s="263" t="s">
        <v>2843</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s="24" customFormat="1" ht="45" customHeight="1" x14ac:dyDescent="0.25">
      <c r="A602" s="263" t="s">
        <v>2735</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s="24" customFormat="1" ht="45" customHeight="1" x14ac:dyDescent="0.25">
      <c r="A603" s="263" t="s">
        <v>2844</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s="24" customFormat="1" ht="107.15" customHeight="1" x14ac:dyDescent="0.25">
      <c r="A604" s="263" t="s">
        <v>2845</v>
      </c>
      <c r="B604" s="263"/>
      <c r="C604" s="263"/>
      <c r="D604" s="263"/>
      <c r="E604" s="263"/>
      <c r="F604" s="263"/>
      <c r="G604" s="263"/>
      <c r="H604" s="263"/>
      <c r="I604" s="263"/>
      <c r="J604" s="263"/>
      <c r="K604" s="263"/>
      <c r="L604" s="263"/>
      <c r="M604" s="263"/>
      <c r="N604" s="263"/>
      <c r="O604" s="263"/>
      <c r="P604" s="263"/>
      <c r="Q604" s="71">
        <v>2</v>
      </c>
      <c r="R604" s="264"/>
      <c r="S604" s="264"/>
      <c r="T604" s="264"/>
      <c r="U604" s="264"/>
      <c r="V604" s="264"/>
      <c r="W604" s="264"/>
      <c r="X604" s="264"/>
      <c r="Y604" s="264"/>
      <c r="Z604" s="264"/>
      <c r="AA604" s="264"/>
      <c r="AB604" s="264"/>
      <c r="AC604" s="264"/>
      <c r="AD604" s="264"/>
      <c r="AE604" s="264"/>
      <c r="AF604" s="71">
        <v>2</v>
      </c>
      <c r="AG604" s="264"/>
      <c r="AH604" s="264"/>
      <c r="AI604" s="264"/>
      <c r="AJ604" s="264"/>
      <c r="AK604" s="264"/>
      <c r="AL604" s="264"/>
      <c r="AM604" s="264"/>
      <c r="AN604" s="264"/>
      <c r="AO604" s="264"/>
      <c r="AP604" s="264"/>
      <c r="AQ604" s="264"/>
      <c r="AR604" s="264"/>
      <c r="AS604" s="264"/>
      <c r="AT604" s="264"/>
    </row>
    <row r="605" spans="1:46" s="24" customFormat="1" ht="77.5" customHeight="1" x14ac:dyDescent="0.25">
      <c r="A605" s="263" t="s">
        <v>2846</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s="24" customFormat="1" ht="45" customHeight="1" x14ac:dyDescent="0.25">
      <c r="A606" s="263" t="s">
        <v>2847</v>
      </c>
      <c r="B606" s="263"/>
      <c r="C606" s="263"/>
      <c r="D606" s="263"/>
      <c r="E606" s="263"/>
      <c r="F606" s="263"/>
      <c r="G606" s="263"/>
      <c r="H606" s="263"/>
      <c r="I606" s="263"/>
      <c r="J606" s="263"/>
      <c r="K606" s="263"/>
      <c r="L606" s="263"/>
      <c r="M606" s="263"/>
      <c r="N606" s="263"/>
      <c r="O606" s="263"/>
      <c r="P606" s="263"/>
      <c r="Q606" s="71">
        <v>2</v>
      </c>
      <c r="R606" s="264"/>
      <c r="S606" s="264"/>
      <c r="T606" s="264"/>
      <c r="U606" s="264"/>
      <c r="V606" s="264"/>
      <c r="W606" s="264"/>
      <c r="X606" s="264"/>
      <c r="Y606" s="264"/>
      <c r="Z606" s="264"/>
      <c r="AA606" s="264"/>
      <c r="AB606" s="264"/>
      <c r="AC606" s="264"/>
      <c r="AD606" s="264"/>
      <c r="AE606" s="264"/>
      <c r="AF606" s="71">
        <v>2</v>
      </c>
      <c r="AG606" s="264"/>
      <c r="AH606" s="264"/>
      <c r="AI606" s="264"/>
      <c r="AJ606" s="264"/>
      <c r="AK606" s="264"/>
      <c r="AL606" s="264"/>
      <c r="AM606" s="264"/>
      <c r="AN606" s="264"/>
      <c r="AO606" s="264"/>
      <c r="AP606" s="264"/>
      <c r="AQ606" s="264"/>
      <c r="AR606" s="264"/>
      <c r="AS606" s="264"/>
      <c r="AT606" s="264"/>
    </row>
    <row r="607" spans="1:46" s="24" customFormat="1" ht="45" customHeight="1" x14ac:dyDescent="0.25">
      <c r="A607" s="263" t="s">
        <v>2848</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s="24" customFormat="1" ht="45" customHeight="1" x14ac:dyDescent="0.25">
      <c r="A608" s="263" t="s">
        <v>2849</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s="24" customFormat="1" ht="82.4" customHeight="1" x14ac:dyDescent="0.25">
      <c r="A609" s="263" t="s">
        <v>2850</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s="24" customFormat="1" ht="45" customHeight="1" x14ac:dyDescent="0.25">
      <c r="A612" s="263" t="s">
        <v>2819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45" customHeight="1" x14ac:dyDescent="0.25">
      <c r="A613" s="263" t="s">
        <v>1671</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s="24" customFormat="1" ht="45" customHeight="1" x14ac:dyDescent="0.25">
      <c r="A614" s="263" t="s">
        <v>1673</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68.150000000000006" customHeight="1" x14ac:dyDescent="0.25">
      <c r="A615" s="263" t="s">
        <v>1675</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s="24" customFormat="1" ht="45" customHeight="1" x14ac:dyDescent="0.25">
      <c r="A616" s="263" t="s">
        <v>2851</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2" t="s">
        <v>2852</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96</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2853</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x14ac:dyDescent="0.25">
      <c r="A624" s="269" t="s">
        <v>76</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s="24" customFormat="1" ht="45" customHeight="1" x14ac:dyDescent="0.25">
      <c r="A625" s="263" t="s">
        <v>1060</v>
      </c>
      <c r="B625" s="263"/>
      <c r="C625" s="263"/>
      <c r="D625" s="263"/>
      <c r="E625" s="263"/>
      <c r="F625" s="263"/>
      <c r="G625" s="263"/>
      <c r="H625" s="263"/>
      <c r="I625" s="263"/>
      <c r="J625" s="263"/>
      <c r="K625" s="263"/>
      <c r="L625" s="263"/>
      <c r="M625" s="263"/>
      <c r="N625" s="263"/>
      <c r="O625" s="263"/>
      <c r="P625" s="263"/>
      <c r="Q625" s="71">
        <v>3</v>
      </c>
      <c r="R625" s="264" t="s">
        <v>883</v>
      </c>
      <c r="S625" s="264"/>
      <c r="T625" s="264"/>
      <c r="U625" s="264"/>
      <c r="V625" s="264"/>
      <c r="W625" s="264"/>
      <c r="X625" s="264"/>
      <c r="Y625" s="264"/>
      <c r="Z625" s="264"/>
      <c r="AA625" s="264"/>
      <c r="AB625" s="264"/>
      <c r="AC625" s="264"/>
      <c r="AD625" s="264"/>
      <c r="AE625" s="264"/>
      <c r="AF625" s="71">
        <v>3</v>
      </c>
      <c r="AG625" s="264" t="s">
        <v>883</v>
      </c>
      <c r="AH625" s="264"/>
      <c r="AI625" s="264"/>
      <c r="AJ625" s="264"/>
      <c r="AK625" s="264"/>
      <c r="AL625" s="264"/>
      <c r="AM625" s="264"/>
      <c r="AN625" s="264"/>
      <c r="AO625" s="264"/>
      <c r="AP625" s="264"/>
      <c r="AQ625" s="264"/>
      <c r="AR625" s="264"/>
      <c r="AS625" s="264"/>
      <c r="AT625" s="264"/>
    </row>
    <row r="626" spans="1:46" s="24" customFormat="1" ht="45" customHeight="1" x14ac:dyDescent="0.25">
      <c r="A626" s="263" t="s">
        <v>1062</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x14ac:dyDescent="0.25">
      <c r="A627" s="263" t="s">
        <v>2854</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x14ac:dyDescent="0.25">
      <c r="A628" s="263" t="s">
        <v>2855</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x14ac:dyDescent="0.25">
      <c r="A629" s="263" t="s">
        <v>2856</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x14ac:dyDescent="0.25">
      <c r="A630" s="263" t="s">
        <v>2857</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x14ac:dyDescent="0.25">
      <c r="A631" s="263" t="s">
        <v>2858</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x14ac:dyDescent="0.25">
      <c r="A632" s="263" t="s">
        <v>2859</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x14ac:dyDescent="0.25">
      <c r="A633" s="263" t="s">
        <v>2860</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x14ac:dyDescent="0.25">
      <c r="A635" s="266" t="s">
        <v>111</v>
      </c>
      <c r="B635" s="266"/>
      <c r="C635" s="266"/>
      <c r="D635" s="266"/>
      <c r="E635" s="266"/>
      <c r="F635" s="266"/>
      <c r="G635" s="266"/>
      <c r="H635" s="266"/>
      <c r="I635" s="266"/>
      <c r="J635" s="266"/>
      <c r="K635" s="266"/>
      <c r="L635" s="266"/>
      <c r="M635" s="266"/>
      <c r="N635" s="266"/>
      <c r="O635" s="266"/>
      <c r="P635" s="266"/>
      <c r="Q635" s="73" t="s">
        <v>99</v>
      </c>
      <c r="R635" s="267" t="s">
        <v>100</v>
      </c>
      <c r="S635" s="267"/>
      <c r="T635" s="267"/>
      <c r="U635" s="267"/>
      <c r="V635" s="267"/>
      <c r="W635" s="267"/>
      <c r="X635" s="267"/>
      <c r="Y635" s="267"/>
      <c r="Z635" s="267"/>
      <c r="AA635" s="267"/>
      <c r="AB635" s="267"/>
      <c r="AC635" s="267"/>
      <c r="AD635" s="267"/>
      <c r="AE635" s="267"/>
      <c r="AF635" s="74" t="s">
        <v>99</v>
      </c>
      <c r="AG635" s="268" t="s">
        <v>8</v>
      </c>
      <c r="AH635" s="268"/>
      <c r="AI635" s="268"/>
      <c r="AJ635" s="268"/>
      <c r="AK635" s="268"/>
      <c r="AL635" s="268"/>
      <c r="AM635" s="268"/>
      <c r="AN635" s="268"/>
      <c r="AO635" s="268"/>
      <c r="AP635" s="268"/>
      <c r="AQ635" s="268"/>
      <c r="AR635" s="268"/>
      <c r="AS635" s="268"/>
      <c r="AT635" s="268"/>
    </row>
    <row r="636" spans="1:46" s="24" customFormat="1" ht="45" customHeight="1" x14ac:dyDescent="0.25">
      <c r="A636" s="263" t="s">
        <v>1047</v>
      </c>
      <c r="B636" s="263"/>
      <c r="C636" s="263"/>
      <c r="D636" s="263"/>
      <c r="E636" s="263"/>
      <c r="F636" s="263"/>
      <c r="G636" s="263"/>
      <c r="H636" s="263"/>
      <c r="I636" s="263"/>
      <c r="J636" s="263"/>
      <c r="K636" s="263"/>
      <c r="L636" s="263"/>
      <c r="M636" s="263"/>
      <c r="N636" s="263"/>
      <c r="O636" s="263"/>
      <c r="P636" s="263"/>
      <c r="Q636" s="71">
        <v>3</v>
      </c>
      <c r="R636" s="264" t="s">
        <v>883</v>
      </c>
      <c r="S636" s="264"/>
      <c r="T636" s="264"/>
      <c r="U636" s="264"/>
      <c r="V636" s="264"/>
      <c r="W636" s="264"/>
      <c r="X636" s="264"/>
      <c r="Y636" s="264"/>
      <c r="Z636" s="264"/>
      <c r="AA636" s="264"/>
      <c r="AB636" s="264"/>
      <c r="AC636" s="264"/>
      <c r="AD636" s="264"/>
      <c r="AE636" s="264"/>
      <c r="AF636" s="71">
        <v>3</v>
      </c>
      <c r="AG636" s="264" t="s">
        <v>883</v>
      </c>
      <c r="AH636" s="264"/>
      <c r="AI636" s="264"/>
      <c r="AJ636" s="264"/>
      <c r="AK636" s="264"/>
      <c r="AL636" s="264"/>
      <c r="AM636" s="264"/>
      <c r="AN636" s="264"/>
      <c r="AO636" s="264"/>
      <c r="AP636" s="264"/>
      <c r="AQ636" s="264"/>
      <c r="AR636" s="264"/>
      <c r="AS636" s="264"/>
      <c r="AT636" s="264"/>
    </row>
    <row r="637" spans="1:46" s="24" customFormat="1" ht="45" customHeight="1" x14ac:dyDescent="0.25">
      <c r="A637" s="263" t="s">
        <v>2861</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x14ac:dyDescent="0.25">
      <c r="A638" s="263" t="s">
        <v>1051</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x14ac:dyDescent="0.25">
      <c r="A639" s="263" t="s">
        <v>1054</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x14ac:dyDescent="0.25">
      <c r="A640" s="263" t="s">
        <v>2862</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2863</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96</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2864</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x14ac:dyDescent="0.3">
      <c r="A648" s="269" t="s">
        <v>76</v>
      </c>
      <c r="B648" s="269"/>
      <c r="C648" s="269"/>
      <c r="D648" s="269"/>
      <c r="E648" s="269"/>
      <c r="F648" s="269"/>
      <c r="G648" s="269"/>
      <c r="H648" s="269"/>
      <c r="I648" s="269"/>
      <c r="J648" s="269"/>
      <c r="K648" s="269"/>
      <c r="L648" s="269"/>
      <c r="M648" s="269"/>
      <c r="N648" s="269"/>
      <c r="O648" s="269"/>
      <c r="P648" s="269"/>
      <c r="Q648" s="69" t="s">
        <v>99</v>
      </c>
      <c r="R648" s="270" t="s">
        <v>100</v>
      </c>
      <c r="S648" s="270"/>
      <c r="T648" s="270"/>
      <c r="U648" s="270"/>
      <c r="V648" s="270"/>
      <c r="W648" s="270"/>
      <c r="X648" s="270"/>
      <c r="Y648" s="270"/>
      <c r="Z648" s="270"/>
      <c r="AA648" s="270"/>
      <c r="AB648" s="270"/>
      <c r="AC648" s="270"/>
      <c r="AD648" s="270"/>
      <c r="AE648" s="270"/>
      <c r="AF648" s="70" t="s">
        <v>99</v>
      </c>
      <c r="AG648" s="271" t="s">
        <v>8</v>
      </c>
      <c r="AH648" s="271"/>
      <c r="AI648" s="271"/>
      <c r="AJ648" s="271"/>
      <c r="AK648" s="271"/>
      <c r="AL648" s="271"/>
      <c r="AM648" s="271"/>
      <c r="AN648" s="271"/>
      <c r="AO648" s="271"/>
      <c r="AP648" s="271"/>
      <c r="AQ648" s="271"/>
      <c r="AR648" s="271"/>
      <c r="AS648" s="271"/>
      <c r="AT648" s="271"/>
    </row>
    <row r="649" spans="1:46" s="24" customFormat="1" ht="104.15" customHeight="1" x14ac:dyDescent="0.25">
      <c r="A649" s="263" t="s">
        <v>2865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s="24" customFormat="1" ht="45" customHeight="1" x14ac:dyDescent="0.25">
      <c r="A650" s="263" t="s">
        <v>2866</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3" t="s">
        <v>2867</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s="24" customFormat="1" ht="45" customHeight="1" x14ac:dyDescent="0.25">
      <c r="A652" s="263" t="s">
        <v>2735</v>
      </c>
      <c r="B652" s="263"/>
      <c r="C652" s="263"/>
      <c r="D652" s="263"/>
      <c r="E652" s="263"/>
      <c r="F652" s="263"/>
      <c r="G652" s="263"/>
      <c r="H652" s="263"/>
      <c r="I652" s="263"/>
      <c r="J652" s="263"/>
      <c r="K652" s="263"/>
      <c r="L652" s="263"/>
      <c r="M652" s="263"/>
      <c r="N652" s="263"/>
      <c r="O652" s="263"/>
      <c r="P652" s="263"/>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s="24" customFormat="1" ht="45" customHeight="1" x14ac:dyDescent="0.25">
      <c r="A653" s="263" t="s">
        <v>2868</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s="24" customFormat="1" ht="87.65" customHeight="1" x14ac:dyDescent="0.25">
      <c r="A654" s="263" t="s">
        <v>2869</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5" spans="1:46" s="24" customFormat="1" ht="45" customHeight="1" x14ac:dyDescent="0.25">
      <c r="A655" s="263" t="s">
        <v>2870</v>
      </c>
      <c r="B655" s="263"/>
      <c r="C655" s="263"/>
      <c r="D655" s="263"/>
      <c r="E655" s="263"/>
      <c r="F655" s="263"/>
      <c r="G655" s="263"/>
      <c r="H655" s="263"/>
      <c r="I655" s="263"/>
      <c r="J655" s="263"/>
      <c r="K655" s="263"/>
      <c r="L655" s="263"/>
      <c r="M655" s="263"/>
      <c r="N655" s="263"/>
      <c r="O655" s="263"/>
      <c r="P655" s="263"/>
      <c r="Q655" s="71">
        <v>2</v>
      </c>
      <c r="R655" s="264"/>
      <c r="S655" s="264"/>
      <c r="T655" s="264"/>
      <c r="U655" s="264"/>
      <c r="V655" s="264"/>
      <c r="W655" s="264"/>
      <c r="X655" s="264"/>
      <c r="Y655" s="264"/>
      <c r="Z655" s="264"/>
      <c r="AA655" s="264"/>
      <c r="AB655" s="264"/>
      <c r="AC655" s="264"/>
      <c r="AD655" s="264"/>
      <c r="AE655" s="264"/>
      <c r="AF655" s="71">
        <v>2</v>
      </c>
      <c r="AG655" s="264"/>
      <c r="AH655" s="264"/>
      <c r="AI655" s="264"/>
      <c r="AJ655" s="264"/>
      <c r="AK655" s="264"/>
      <c r="AL655" s="264"/>
      <c r="AM655" s="264"/>
      <c r="AN655" s="264"/>
      <c r="AO655" s="264"/>
      <c r="AP655" s="264"/>
      <c r="AQ655" s="264"/>
      <c r="AR655" s="264"/>
      <c r="AS655" s="264"/>
      <c r="AT655" s="264"/>
    </row>
    <row r="656" spans="1:46" s="24" customFormat="1" ht="45" customHeight="1" x14ac:dyDescent="0.25">
      <c r="A656" s="263" t="s">
        <v>2871</v>
      </c>
      <c r="B656" s="263"/>
      <c r="C656" s="263"/>
      <c r="D656" s="263"/>
      <c r="E656" s="263"/>
      <c r="F656" s="263"/>
      <c r="G656" s="263"/>
      <c r="H656" s="263"/>
      <c r="I656" s="263"/>
      <c r="J656" s="263"/>
      <c r="K656" s="263"/>
      <c r="L656" s="263"/>
      <c r="M656" s="263"/>
      <c r="N656" s="263"/>
      <c r="O656" s="263"/>
      <c r="P656" s="263"/>
      <c r="Q656" s="71">
        <v>2</v>
      </c>
      <c r="R656" s="264"/>
      <c r="S656" s="264"/>
      <c r="T656" s="264"/>
      <c r="U656" s="264"/>
      <c r="V656" s="264"/>
      <c r="W656" s="264"/>
      <c r="X656" s="264"/>
      <c r="Y656" s="264"/>
      <c r="Z656" s="264"/>
      <c r="AA656" s="264"/>
      <c r="AB656" s="264"/>
      <c r="AC656" s="264"/>
      <c r="AD656" s="264"/>
      <c r="AE656" s="264"/>
      <c r="AF656" s="71">
        <v>2</v>
      </c>
      <c r="AG656" s="264"/>
      <c r="AH656" s="264"/>
      <c r="AI656" s="264"/>
      <c r="AJ656" s="264"/>
      <c r="AK656" s="264"/>
      <c r="AL656" s="264"/>
      <c r="AM656" s="264"/>
      <c r="AN656" s="264"/>
      <c r="AO656" s="264"/>
      <c r="AP656" s="264"/>
      <c r="AQ656" s="264"/>
      <c r="AR656" s="264"/>
      <c r="AS656" s="264"/>
      <c r="AT656" s="264"/>
    </row>
    <row r="657" spans="1:46" s="24" customFormat="1" ht="45" customHeight="1" x14ac:dyDescent="0.25">
      <c r="A657" s="263" t="s">
        <v>2872</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s="24" customFormat="1" ht="63" customHeight="1" x14ac:dyDescent="0.25">
      <c r="A658" s="263" t="s">
        <v>2873</v>
      </c>
      <c r="B658" s="263"/>
      <c r="C658" s="263"/>
      <c r="D658" s="263"/>
      <c r="E658" s="263"/>
      <c r="F658" s="263"/>
      <c r="G658" s="263"/>
      <c r="H658" s="263"/>
      <c r="I658" s="263"/>
      <c r="J658" s="263"/>
      <c r="K658" s="263"/>
      <c r="L658" s="263"/>
      <c r="M658" s="263"/>
      <c r="N658" s="263"/>
      <c r="O658" s="263"/>
      <c r="P658" s="263"/>
      <c r="Q658" s="71">
        <v>2</v>
      </c>
      <c r="R658" s="265"/>
      <c r="S658" s="265"/>
      <c r="T658" s="265"/>
      <c r="U658" s="265"/>
      <c r="V658" s="265"/>
      <c r="W658" s="265"/>
      <c r="X658" s="265"/>
      <c r="Y658" s="265"/>
      <c r="Z658" s="265"/>
      <c r="AA658" s="265"/>
      <c r="AB658" s="265"/>
      <c r="AC658" s="265"/>
      <c r="AD658" s="265"/>
      <c r="AE658" s="265"/>
      <c r="AF658" s="71">
        <v>2</v>
      </c>
      <c r="AG658" s="265"/>
      <c r="AH658" s="265"/>
      <c r="AI658" s="265"/>
      <c r="AJ658" s="265"/>
      <c r="AK658" s="265"/>
      <c r="AL658" s="265"/>
      <c r="AM658" s="265"/>
      <c r="AN658" s="265"/>
      <c r="AO658" s="265"/>
      <c r="AP658" s="265"/>
      <c r="AQ658" s="265"/>
      <c r="AR658" s="265"/>
      <c r="AS658" s="265"/>
      <c r="AT658" s="265"/>
    </row>
    <row r="659" spans="1:46" s="24" customFormat="1" ht="45" customHeight="1" x14ac:dyDescent="0.25">
      <c r="A659" s="263" t="s">
        <v>1728</v>
      </c>
      <c r="B659" s="263"/>
      <c r="C659" s="263"/>
      <c r="D659" s="263"/>
      <c r="E659" s="263"/>
      <c r="F659" s="263"/>
      <c r="G659" s="263"/>
      <c r="H659" s="263"/>
      <c r="I659" s="263"/>
      <c r="J659" s="263"/>
      <c r="K659" s="263"/>
      <c r="L659" s="263"/>
      <c r="M659" s="263"/>
      <c r="N659" s="263"/>
      <c r="O659" s="263"/>
      <c r="P659" s="263"/>
      <c r="Q659" s="71">
        <v>2</v>
      </c>
      <c r="R659" s="265"/>
      <c r="S659" s="265"/>
      <c r="T659" s="265"/>
      <c r="U659" s="265"/>
      <c r="V659" s="265"/>
      <c r="W659" s="265"/>
      <c r="X659" s="265"/>
      <c r="Y659" s="265"/>
      <c r="Z659" s="265"/>
      <c r="AA659" s="265"/>
      <c r="AB659" s="265"/>
      <c r="AC659" s="265"/>
      <c r="AD659" s="265"/>
      <c r="AE659" s="265"/>
      <c r="AF659" s="71">
        <v>2</v>
      </c>
      <c r="AG659" s="265"/>
      <c r="AH659" s="265"/>
      <c r="AI659" s="265"/>
      <c r="AJ659" s="265"/>
      <c r="AK659" s="265"/>
      <c r="AL659" s="265"/>
      <c r="AM659" s="265"/>
      <c r="AN659" s="265"/>
      <c r="AO659" s="265"/>
      <c r="AP659" s="265"/>
      <c r="AQ659" s="265"/>
      <c r="AR659" s="265"/>
      <c r="AS659" s="265"/>
      <c r="AT659" s="265"/>
    </row>
    <row r="660" spans="1:46" s="24" customFormat="1" ht="45" customHeight="1" x14ac:dyDescent="0.25">
      <c r="A660" s="263" t="s">
        <v>2874</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s="24" customFormat="1" ht="45" customHeight="1" x14ac:dyDescent="0.25">
      <c r="A661" s="263" t="s">
        <v>2875</v>
      </c>
      <c r="B661" s="263"/>
      <c r="C661" s="263"/>
      <c r="D661" s="263"/>
      <c r="E661" s="263"/>
      <c r="F661" s="263"/>
      <c r="G661" s="263"/>
      <c r="H661" s="263"/>
      <c r="I661" s="263"/>
      <c r="J661" s="263"/>
      <c r="K661" s="263"/>
      <c r="L661" s="263"/>
      <c r="M661" s="263"/>
      <c r="N661" s="263"/>
      <c r="O661" s="263"/>
      <c r="P661" s="263"/>
      <c r="Q661" s="71">
        <v>2</v>
      </c>
      <c r="R661" s="264"/>
      <c r="S661" s="264"/>
      <c r="T661" s="264"/>
      <c r="U661" s="264"/>
      <c r="V661" s="264"/>
      <c r="W661" s="264"/>
      <c r="X661" s="264"/>
      <c r="Y661" s="264"/>
      <c r="Z661" s="264"/>
      <c r="AA661" s="264"/>
      <c r="AB661" s="264"/>
      <c r="AC661" s="264"/>
      <c r="AD661" s="264"/>
      <c r="AE661" s="264"/>
      <c r="AF661" s="71">
        <v>2</v>
      </c>
      <c r="AG661" s="264"/>
      <c r="AH661" s="264"/>
      <c r="AI661" s="264"/>
      <c r="AJ661" s="264"/>
      <c r="AK661" s="264"/>
      <c r="AL661" s="264"/>
      <c r="AM661" s="264"/>
      <c r="AN661" s="264"/>
      <c r="AO661" s="264"/>
      <c r="AP661" s="264"/>
      <c r="AQ661" s="264"/>
      <c r="AR661" s="264"/>
      <c r="AS661" s="264"/>
      <c r="AT661" s="264"/>
    </row>
    <row r="662" spans="1:46" s="24" customFormat="1" ht="45" customHeight="1" x14ac:dyDescent="0.25">
      <c r="A662" s="263" t="s">
        <v>2876</v>
      </c>
      <c r="B662" s="263"/>
      <c r="C662" s="263"/>
      <c r="D662" s="263"/>
      <c r="E662" s="263"/>
      <c r="F662" s="263"/>
      <c r="G662" s="263"/>
      <c r="H662" s="263"/>
      <c r="I662" s="263"/>
      <c r="J662" s="263"/>
      <c r="K662" s="263"/>
      <c r="L662" s="263"/>
      <c r="M662" s="263"/>
      <c r="N662" s="263"/>
      <c r="O662" s="263"/>
      <c r="P662" s="263"/>
      <c r="Q662" s="71">
        <v>2</v>
      </c>
      <c r="R662" s="264"/>
      <c r="S662" s="264"/>
      <c r="T662" s="264"/>
      <c r="U662" s="264"/>
      <c r="V662" s="264"/>
      <c r="W662" s="264"/>
      <c r="X662" s="264"/>
      <c r="Y662" s="264"/>
      <c r="Z662" s="264"/>
      <c r="AA662" s="264"/>
      <c r="AB662" s="264"/>
      <c r="AC662" s="264"/>
      <c r="AD662" s="264"/>
      <c r="AE662" s="264"/>
      <c r="AF662" s="71">
        <v>2</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111</v>
      </c>
      <c r="B664" s="266"/>
      <c r="C664" s="266"/>
      <c r="D664" s="266"/>
      <c r="E664" s="266"/>
      <c r="F664" s="266"/>
      <c r="G664" s="266"/>
      <c r="H664" s="266"/>
      <c r="I664" s="266"/>
      <c r="J664" s="266"/>
      <c r="K664" s="266"/>
      <c r="L664" s="266"/>
      <c r="M664" s="266"/>
      <c r="N664" s="266"/>
      <c r="O664" s="266"/>
      <c r="P664" s="266"/>
      <c r="Q664" s="73" t="s">
        <v>99</v>
      </c>
      <c r="R664" s="267" t="s">
        <v>100</v>
      </c>
      <c r="S664" s="267"/>
      <c r="T664" s="267"/>
      <c r="U664" s="267"/>
      <c r="V664" s="267"/>
      <c r="W664" s="267"/>
      <c r="X664" s="267"/>
      <c r="Y664" s="267"/>
      <c r="Z664" s="267"/>
      <c r="AA664" s="267"/>
      <c r="AB664" s="267"/>
      <c r="AC664" s="267"/>
      <c r="AD664" s="267"/>
      <c r="AE664" s="267"/>
      <c r="AF664" s="74" t="s">
        <v>99</v>
      </c>
      <c r="AG664" s="268" t="s">
        <v>8</v>
      </c>
      <c r="AH664" s="268"/>
      <c r="AI664" s="268"/>
      <c r="AJ664" s="268"/>
      <c r="AK664" s="268"/>
      <c r="AL664" s="268"/>
      <c r="AM664" s="268"/>
      <c r="AN664" s="268"/>
      <c r="AO664" s="268"/>
      <c r="AP664" s="268"/>
      <c r="AQ664" s="268"/>
      <c r="AR664" s="268"/>
      <c r="AS664" s="268"/>
      <c r="AT664" s="268"/>
    </row>
    <row r="665" spans="1:46" s="24" customFormat="1" ht="45" customHeight="1" x14ac:dyDescent="0.25">
      <c r="A665" s="263" t="s">
        <v>1221</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45" customHeight="1" x14ac:dyDescent="0.25">
      <c r="A666" s="263" t="s">
        <v>1223</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s="24" customFormat="1" ht="45" customHeight="1" x14ac:dyDescent="0.25">
      <c r="A667" s="263" t="s">
        <v>1225</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66.650000000000006" customHeight="1" x14ac:dyDescent="0.25">
      <c r="A668" s="263" t="s">
        <v>1227</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s="24" customFormat="1" ht="45" customHeight="1" x14ac:dyDescent="0.25">
      <c r="A669" s="263" t="s">
        <v>2877</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2878</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96</v>
      </c>
      <c r="AH672" s="278"/>
      <c r="AI672" s="278"/>
      <c r="AJ672" s="278"/>
      <c r="AK672" s="75">
        <f>(('Artículo 123 (resumen PI)'!C32*0.8+'Artículo 123 (resumen PI)'!F32*0.2)+('Artículo 123 (resumen PNT)'!C32*0.8+'Artículo 123 (resumen PNT)'!F32*0.2))/2</f>
        <v>100.00000000000001</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2879</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76</v>
      </c>
      <c r="B677" s="269"/>
      <c r="C677" s="269"/>
      <c r="D677" s="269"/>
      <c r="E677" s="269"/>
      <c r="F677" s="269"/>
      <c r="G677" s="269"/>
      <c r="H677" s="269"/>
      <c r="I677" s="269"/>
      <c r="J677" s="269"/>
      <c r="K677" s="269"/>
      <c r="L677" s="269"/>
      <c r="M677" s="269"/>
      <c r="N677" s="269"/>
      <c r="O677" s="269"/>
      <c r="P677" s="269"/>
      <c r="Q677" s="69" t="s">
        <v>99</v>
      </c>
      <c r="R677" s="270" t="s">
        <v>100</v>
      </c>
      <c r="S677" s="270"/>
      <c r="T677" s="270"/>
      <c r="U677" s="270"/>
      <c r="V677" s="270"/>
      <c r="W677" s="270"/>
      <c r="X677" s="270"/>
      <c r="Y677" s="270"/>
      <c r="Z677" s="270"/>
      <c r="AA677" s="270"/>
      <c r="AB677" s="270"/>
      <c r="AC677" s="270"/>
      <c r="AD677" s="270"/>
      <c r="AE677" s="270"/>
      <c r="AF677" s="70" t="s">
        <v>99</v>
      </c>
      <c r="AG677" s="271" t="s">
        <v>8</v>
      </c>
      <c r="AH677" s="271"/>
      <c r="AI677" s="271"/>
      <c r="AJ677" s="271"/>
      <c r="AK677" s="271"/>
      <c r="AL677" s="271"/>
      <c r="AM677" s="271"/>
      <c r="AN677" s="271"/>
      <c r="AO677" s="271"/>
      <c r="AP677" s="271"/>
      <c r="AQ677" s="271"/>
      <c r="AR677" s="271"/>
      <c r="AS677" s="271"/>
      <c r="AT677" s="271"/>
    </row>
    <row r="678" spans="1:46" s="24" customFormat="1" ht="97.4" customHeight="1" x14ac:dyDescent="0.25">
      <c r="A678" s="263" t="s">
        <v>2880</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s="24" customFormat="1" ht="45" customHeight="1" x14ac:dyDescent="0.25">
      <c r="A679" s="263" t="s">
        <v>2881</v>
      </c>
      <c r="B679" s="263"/>
      <c r="C679" s="263"/>
      <c r="D679" s="263"/>
      <c r="E679" s="263"/>
      <c r="F679" s="263"/>
      <c r="G679" s="263"/>
      <c r="H679" s="263"/>
      <c r="I679" s="263"/>
      <c r="J679" s="263"/>
      <c r="K679" s="263"/>
      <c r="L679" s="263"/>
      <c r="M679" s="263"/>
      <c r="N679" s="263"/>
      <c r="O679" s="263"/>
      <c r="P679" s="263"/>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63.65" customHeight="1" x14ac:dyDescent="0.25">
      <c r="A680" s="263" t="s">
        <v>2882</v>
      </c>
      <c r="B680" s="263"/>
      <c r="C680" s="263"/>
      <c r="D680" s="263"/>
      <c r="E680" s="263"/>
      <c r="F680" s="263"/>
      <c r="G680" s="263"/>
      <c r="H680" s="263"/>
      <c r="I680" s="263"/>
      <c r="J680" s="263"/>
      <c r="K680" s="263"/>
      <c r="L680" s="263"/>
      <c r="M680" s="263"/>
      <c r="N680" s="263"/>
      <c r="O680" s="263"/>
      <c r="P680" s="263"/>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s="24" customFormat="1" ht="45" customHeight="1" x14ac:dyDescent="0.25">
      <c r="A681" s="263" t="s">
        <v>2735</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s="24" customFormat="1" ht="45" customHeight="1" x14ac:dyDescent="0.25">
      <c r="A682" s="263" t="s">
        <v>2883</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s="24" customFormat="1" ht="86.15" customHeight="1" x14ac:dyDescent="0.25">
      <c r="A683" s="263" t="s">
        <v>2884</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s="24" customFormat="1" ht="45" customHeight="1" x14ac:dyDescent="0.25">
      <c r="A684" s="263" t="s">
        <v>2885</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s="24" customFormat="1" ht="45" customHeight="1" x14ac:dyDescent="0.25">
      <c r="A685" s="263" t="s">
        <v>2886</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s="24" customFormat="1" ht="45" customHeight="1" x14ac:dyDescent="0.25">
      <c r="A686" s="263" t="s">
        <v>2887</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s="24" customFormat="1" ht="45" customHeight="1" x14ac:dyDescent="0.25">
      <c r="A687" s="263" t="s">
        <v>2888</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111</v>
      </c>
      <c r="B689" s="266"/>
      <c r="C689" s="266"/>
      <c r="D689" s="266"/>
      <c r="E689" s="266"/>
      <c r="F689" s="266"/>
      <c r="G689" s="266"/>
      <c r="H689" s="266"/>
      <c r="I689" s="266"/>
      <c r="J689" s="266"/>
      <c r="K689" s="266"/>
      <c r="L689" s="266"/>
      <c r="M689" s="266"/>
      <c r="N689" s="266"/>
      <c r="O689" s="266"/>
      <c r="P689" s="266"/>
      <c r="Q689" s="73" t="s">
        <v>99</v>
      </c>
      <c r="R689" s="267" t="s">
        <v>100</v>
      </c>
      <c r="S689" s="267"/>
      <c r="T689" s="267"/>
      <c r="U689" s="267"/>
      <c r="V689" s="267"/>
      <c r="W689" s="267"/>
      <c r="X689" s="267"/>
      <c r="Y689" s="267"/>
      <c r="Z689" s="267"/>
      <c r="AA689" s="267"/>
      <c r="AB689" s="267"/>
      <c r="AC689" s="267"/>
      <c r="AD689" s="267"/>
      <c r="AE689" s="267"/>
      <c r="AF689" s="74" t="s">
        <v>99</v>
      </c>
      <c r="AG689" s="268" t="s">
        <v>8</v>
      </c>
      <c r="AH689" s="268"/>
      <c r="AI689" s="268"/>
      <c r="AJ689" s="268"/>
      <c r="AK689" s="268"/>
      <c r="AL689" s="268"/>
      <c r="AM689" s="268"/>
      <c r="AN689" s="268"/>
      <c r="AO689" s="268"/>
      <c r="AP689" s="268"/>
      <c r="AQ689" s="268"/>
      <c r="AR689" s="268"/>
      <c r="AS689" s="268"/>
      <c r="AT689" s="268"/>
    </row>
    <row r="690" spans="1:46" s="24" customFormat="1" ht="45" customHeight="1" x14ac:dyDescent="0.25">
      <c r="A690" s="263" t="s">
        <v>1080</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45" customHeight="1" x14ac:dyDescent="0.25">
      <c r="A691" s="263" t="s">
        <v>1082</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s="24" customFormat="1" ht="45" customHeight="1" x14ac:dyDescent="0.25">
      <c r="A692" s="263" t="s">
        <v>1084</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66" customHeight="1" x14ac:dyDescent="0.25">
      <c r="A693" s="263" t="s">
        <v>1086</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s="24" customFormat="1" ht="45" customHeight="1" x14ac:dyDescent="0.25">
      <c r="A694" s="263" t="s">
        <v>2889</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s="24" customFormat="1" ht="16" thickTop="1" x14ac:dyDescent="0.25">
      <c r="Q695" s="64"/>
      <c r="AF695" s="64"/>
    </row>
    <row r="696" spans="1:46" s="24" customFormat="1" ht="15.5" x14ac:dyDescent="0.25">
      <c r="Q696" s="64"/>
      <c r="AF696" s="64"/>
    </row>
    <row r="697" spans="1:46" s="24" customFormat="1" ht="14.5" x14ac:dyDescent="0.3">
      <c r="A697" s="272" t="s">
        <v>2890</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96</v>
      </c>
      <c r="AH697" s="278"/>
      <c r="AI697" s="278"/>
      <c r="AJ697" s="278"/>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2891</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76</v>
      </c>
      <c r="B702" s="269"/>
      <c r="C702" s="269"/>
      <c r="D702" s="269"/>
      <c r="E702" s="269"/>
      <c r="F702" s="269"/>
      <c r="G702" s="269"/>
      <c r="H702" s="269"/>
      <c r="I702" s="269"/>
      <c r="J702" s="269"/>
      <c r="K702" s="269"/>
      <c r="L702" s="269"/>
      <c r="M702" s="269"/>
      <c r="N702" s="269"/>
      <c r="O702" s="269"/>
      <c r="P702" s="269"/>
      <c r="Q702" s="69" t="s">
        <v>99</v>
      </c>
      <c r="R702" s="270" t="s">
        <v>100</v>
      </c>
      <c r="S702" s="270"/>
      <c r="T702" s="270"/>
      <c r="U702" s="270"/>
      <c r="V702" s="270"/>
      <c r="W702" s="270"/>
      <c r="X702" s="270"/>
      <c r="Y702" s="270"/>
      <c r="Z702" s="270"/>
      <c r="AA702" s="270"/>
      <c r="AB702" s="270"/>
      <c r="AC702" s="270"/>
      <c r="AD702" s="270"/>
      <c r="AE702" s="270"/>
      <c r="AF702" s="70" t="s">
        <v>99</v>
      </c>
      <c r="AG702" s="271" t="s">
        <v>8</v>
      </c>
      <c r="AH702" s="271"/>
      <c r="AI702" s="271"/>
      <c r="AJ702" s="271"/>
      <c r="AK702" s="271"/>
      <c r="AL702" s="271"/>
      <c r="AM702" s="271"/>
      <c r="AN702" s="271"/>
      <c r="AO702" s="271"/>
      <c r="AP702" s="271"/>
      <c r="AQ702" s="271"/>
      <c r="AR702" s="271"/>
      <c r="AS702" s="271"/>
      <c r="AT702" s="271"/>
    </row>
    <row r="703" spans="1:46" s="24" customFormat="1" ht="96.65" customHeight="1" x14ac:dyDescent="0.25">
      <c r="A703" s="263" t="s">
        <v>2880</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s="24" customFormat="1" ht="42" customHeight="1" x14ac:dyDescent="0.25">
      <c r="A704" s="263" t="s">
        <v>2881</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s="24" customFormat="1" ht="57.65" customHeight="1" x14ac:dyDescent="0.25">
      <c r="A705" s="263" t="s">
        <v>2882</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s="24" customFormat="1" ht="45" customHeight="1" x14ac:dyDescent="0.25">
      <c r="A706" s="263" t="s">
        <v>2735</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s="24" customFormat="1" ht="45" customHeight="1" x14ac:dyDescent="0.25">
      <c r="A707" s="263" t="s">
        <v>2892</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s="24" customFormat="1" ht="91.4" customHeight="1" x14ac:dyDescent="0.25">
      <c r="A708" s="263" t="s">
        <v>2884</v>
      </c>
      <c r="B708" s="263"/>
      <c r="C708" s="263"/>
      <c r="D708" s="263"/>
      <c r="E708" s="263"/>
      <c r="F708" s="263"/>
      <c r="G708" s="263"/>
      <c r="H708" s="263"/>
      <c r="I708" s="263"/>
      <c r="J708" s="263"/>
      <c r="K708" s="263"/>
      <c r="L708" s="263"/>
      <c r="M708" s="263"/>
      <c r="N708" s="263"/>
      <c r="O708" s="263"/>
      <c r="P708" s="263"/>
      <c r="Q708" s="71">
        <v>2</v>
      </c>
      <c r="R708" s="264"/>
      <c r="S708" s="264"/>
      <c r="T708" s="264"/>
      <c r="U708" s="264"/>
      <c r="V708" s="264"/>
      <c r="W708" s="264"/>
      <c r="X708" s="264"/>
      <c r="Y708" s="264"/>
      <c r="Z708" s="264"/>
      <c r="AA708" s="264"/>
      <c r="AB708" s="264"/>
      <c r="AC708" s="264"/>
      <c r="AD708" s="264"/>
      <c r="AE708" s="264"/>
      <c r="AF708" s="71">
        <v>2</v>
      </c>
      <c r="AG708" s="264"/>
      <c r="AH708" s="264"/>
      <c r="AI708" s="264"/>
      <c r="AJ708" s="264"/>
      <c r="AK708" s="264"/>
      <c r="AL708" s="264"/>
      <c r="AM708" s="264"/>
      <c r="AN708" s="264"/>
      <c r="AO708" s="264"/>
      <c r="AP708" s="264"/>
      <c r="AQ708" s="264"/>
      <c r="AR708" s="264"/>
      <c r="AS708" s="264"/>
      <c r="AT708" s="264"/>
    </row>
    <row r="709" spans="1:46" s="24" customFormat="1" ht="45" customHeight="1" x14ac:dyDescent="0.25">
      <c r="A709" s="263" t="s">
        <v>2885</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s="24" customFormat="1" ht="45" customHeight="1" x14ac:dyDescent="0.25">
      <c r="A710" s="263" t="s">
        <v>2893</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s="24" customFormat="1" ht="45" customHeight="1" x14ac:dyDescent="0.25">
      <c r="A711" s="263" t="s">
        <v>2894</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s="24" customFormat="1" ht="45" customHeight="1" x14ac:dyDescent="0.25">
      <c r="A712" s="263" t="s">
        <v>2895</v>
      </c>
      <c r="B712" s="263"/>
      <c r="C712" s="263"/>
      <c r="D712" s="263"/>
      <c r="E712" s="263"/>
      <c r="F712" s="263"/>
      <c r="G712" s="263"/>
      <c r="H712" s="263"/>
      <c r="I712" s="263"/>
      <c r="J712" s="263"/>
      <c r="K712" s="263"/>
      <c r="L712" s="263"/>
      <c r="M712" s="263"/>
      <c r="N712" s="263"/>
      <c r="O712" s="263"/>
      <c r="P712" s="263"/>
      <c r="Q712" s="71">
        <v>2</v>
      </c>
      <c r="R712" s="265"/>
      <c r="S712" s="265"/>
      <c r="T712" s="265"/>
      <c r="U712" s="265"/>
      <c r="V712" s="265"/>
      <c r="W712" s="265"/>
      <c r="X712" s="265"/>
      <c r="Y712" s="265"/>
      <c r="Z712" s="265"/>
      <c r="AA712" s="265"/>
      <c r="AB712" s="265"/>
      <c r="AC712" s="265"/>
      <c r="AD712" s="265"/>
      <c r="AE712" s="265"/>
      <c r="AF712" s="71">
        <v>2</v>
      </c>
      <c r="AG712" s="265"/>
      <c r="AH712" s="265"/>
      <c r="AI712" s="265"/>
      <c r="AJ712" s="265"/>
      <c r="AK712" s="265"/>
      <c r="AL712" s="265"/>
      <c r="AM712" s="265"/>
      <c r="AN712" s="265"/>
      <c r="AO712" s="265"/>
      <c r="AP712" s="265"/>
      <c r="AQ712" s="265"/>
      <c r="AR712" s="265"/>
      <c r="AS712" s="265"/>
      <c r="AT712" s="265"/>
    </row>
    <row r="713" spans="1:46" s="24" customFormat="1" ht="45" customHeight="1" x14ac:dyDescent="0.25">
      <c r="A713" s="263" t="s">
        <v>2896</v>
      </c>
      <c r="B713" s="263"/>
      <c r="C713" s="263"/>
      <c r="D713" s="263"/>
      <c r="E713" s="263"/>
      <c r="F713" s="263"/>
      <c r="G713" s="263"/>
      <c r="H713" s="263"/>
      <c r="I713" s="263"/>
      <c r="J713" s="263"/>
      <c r="K713" s="263"/>
      <c r="L713" s="263"/>
      <c r="M713" s="263"/>
      <c r="N713" s="263"/>
      <c r="O713" s="263"/>
      <c r="P713" s="263"/>
      <c r="Q713" s="71">
        <v>2</v>
      </c>
      <c r="R713" s="265"/>
      <c r="S713" s="265"/>
      <c r="T713" s="265"/>
      <c r="U713" s="265"/>
      <c r="V713" s="265"/>
      <c r="W713" s="265"/>
      <c r="X713" s="265"/>
      <c r="Y713" s="265"/>
      <c r="Z713" s="265"/>
      <c r="AA713" s="265"/>
      <c r="AB713" s="265"/>
      <c r="AC713" s="265"/>
      <c r="AD713" s="265"/>
      <c r="AE713" s="265"/>
      <c r="AF713" s="71">
        <v>2</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111</v>
      </c>
      <c r="B715" s="266"/>
      <c r="C715" s="266"/>
      <c r="D715" s="266"/>
      <c r="E715" s="266"/>
      <c r="F715" s="266"/>
      <c r="G715" s="266"/>
      <c r="H715" s="266"/>
      <c r="I715" s="266"/>
      <c r="J715" s="266"/>
      <c r="K715" s="266"/>
      <c r="L715" s="266"/>
      <c r="M715" s="266"/>
      <c r="N715" s="266"/>
      <c r="O715" s="266"/>
      <c r="P715" s="266"/>
      <c r="Q715" s="73" t="s">
        <v>99</v>
      </c>
      <c r="R715" s="267" t="s">
        <v>100</v>
      </c>
      <c r="S715" s="267"/>
      <c r="T715" s="267"/>
      <c r="U715" s="267"/>
      <c r="V715" s="267"/>
      <c r="W715" s="267"/>
      <c r="X715" s="267"/>
      <c r="Y715" s="267"/>
      <c r="Z715" s="267"/>
      <c r="AA715" s="267"/>
      <c r="AB715" s="267"/>
      <c r="AC715" s="267"/>
      <c r="AD715" s="267"/>
      <c r="AE715" s="267"/>
      <c r="AF715" s="74" t="s">
        <v>99</v>
      </c>
      <c r="AG715" s="268" t="s">
        <v>8</v>
      </c>
      <c r="AH715" s="268"/>
      <c r="AI715" s="268"/>
      <c r="AJ715" s="268"/>
      <c r="AK715" s="268"/>
      <c r="AL715" s="268"/>
      <c r="AM715" s="268"/>
      <c r="AN715" s="268"/>
      <c r="AO715" s="268"/>
      <c r="AP715" s="268"/>
      <c r="AQ715" s="268"/>
      <c r="AR715" s="268"/>
      <c r="AS715" s="268"/>
      <c r="AT715" s="268"/>
    </row>
    <row r="716" spans="1:46" s="24" customFormat="1" ht="45" customHeight="1" x14ac:dyDescent="0.25">
      <c r="A716" s="263" t="s">
        <v>1669</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5" customHeight="1" x14ac:dyDescent="0.25">
      <c r="A717" s="263" t="s">
        <v>2897</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s="24" customFormat="1" ht="45" customHeight="1" x14ac:dyDescent="0.25">
      <c r="A718" s="263" t="s">
        <v>2898</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58.5" customHeight="1" x14ac:dyDescent="0.25">
      <c r="A719" s="263" t="s">
        <v>2899</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45" customHeight="1" x14ac:dyDescent="0.25">
      <c r="A720" s="263" t="s">
        <v>2900</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2901</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96</v>
      </c>
      <c r="AH723" s="254"/>
      <c r="AI723" s="254"/>
      <c r="AJ723" s="254"/>
      <c r="AK723" s="75">
        <f>(('Artículo 123 (resumen PI)'!C34*0.8+'Artículo 123 (resumen PI)'!F34*0.2)+('Artículo 123 (resumen PNT)'!C34*0.8+'Artículo 123 (resumen PNT)'!F34*0.2))/2</f>
        <v>100.00000000000001</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2891</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76</v>
      </c>
      <c r="B728" s="269"/>
      <c r="C728" s="269"/>
      <c r="D728" s="269"/>
      <c r="E728" s="269"/>
      <c r="F728" s="269"/>
      <c r="G728" s="269"/>
      <c r="H728" s="269"/>
      <c r="I728" s="269"/>
      <c r="J728" s="269"/>
      <c r="K728" s="269"/>
      <c r="L728" s="269"/>
      <c r="M728" s="269"/>
      <c r="N728" s="269"/>
      <c r="O728" s="269"/>
      <c r="P728" s="269"/>
      <c r="Q728" s="69" t="s">
        <v>99</v>
      </c>
      <c r="R728" s="270" t="s">
        <v>100</v>
      </c>
      <c r="S728" s="270"/>
      <c r="T728" s="270"/>
      <c r="U728" s="270"/>
      <c r="V728" s="270"/>
      <c r="W728" s="270"/>
      <c r="X728" s="270"/>
      <c r="Y728" s="270"/>
      <c r="Z728" s="270"/>
      <c r="AA728" s="270"/>
      <c r="AB728" s="270"/>
      <c r="AC728" s="270"/>
      <c r="AD728" s="270"/>
      <c r="AE728" s="270"/>
      <c r="AF728" s="70" t="s">
        <v>99</v>
      </c>
      <c r="AG728" s="271" t="s">
        <v>8</v>
      </c>
      <c r="AH728" s="271"/>
      <c r="AI728" s="271"/>
      <c r="AJ728" s="271"/>
      <c r="AK728" s="271"/>
      <c r="AL728" s="271"/>
      <c r="AM728" s="271"/>
      <c r="AN728" s="271"/>
      <c r="AO728" s="271"/>
      <c r="AP728" s="271"/>
      <c r="AQ728" s="271"/>
      <c r="AR728" s="271"/>
      <c r="AS728" s="271"/>
      <c r="AT728" s="271"/>
    </row>
    <row r="729" spans="1:46" s="24" customFormat="1" ht="100.4" customHeight="1" x14ac:dyDescent="0.25">
      <c r="A729" s="263" t="s">
        <v>2880</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54" customHeight="1" x14ac:dyDescent="0.25">
      <c r="A730" s="263" t="s">
        <v>2881</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61.4" customHeight="1" x14ac:dyDescent="0.25">
      <c r="A731" s="263" t="s">
        <v>2882</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47.15" customHeight="1" x14ac:dyDescent="0.25">
      <c r="A732" s="263" t="s">
        <v>2735</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45" customHeight="1" x14ac:dyDescent="0.25">
      <c r="A733" s="263" t="s">
        <v>2902</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s="24" customFormat="1" ht="53.15" customHeight="1" x14ac:dyDescent="0.25">
      <c r="A734" s="263" t="s">
        <v>2903</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5" spans="1:46" s="24" customFormat="1" ht="69.650000000000006" customHeight="1" x14ac:dyDescent="0.25">
      <c r="A735" s="263" t="s">
        <v>2904</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s="24" customFormat="1" ht="45" customHeight="1" x14ac:dyDescent="0.25">
      <c r="A736" s="263" t="s">
        <v>2905</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6" t="s">
        <v>77</v>
      </c>
      <c r="B738" s="266"/>
      <c r="C738" s="266"/>
      <c r="D738" s="266"/>
      <c r="E738" s="266"/>
      <c r="F738" s="266"/>
      <c r="G738" s="266"/>
      <c r="H738" s="266"/>
      <c r="I738" s="266"/>
      <c r="J738" s="266"/>
      <c r="K738" s="266"/>
      <c r="L738" s="266"/>
      <c r="M738" s="266"/>
      <c r="N738" s="266"/>
      <c r="O738" s="266"/>
      <c r="P738" s="266"/>
      <c r="Q738" s="73" t="s">
        <v>99</v>
      </c>
      <c r="R738" s="267" t="s">
        <v>100</v>
      </c>
      <c r="S738" s="267"/>
      <c r="T738" s="267"/>
      <c r="U738" s="267"/>
      <c r="V738" s="267"/>
      <c r="W738" s="267"/>
      <c r="X738" s="267"/>
      <c r="Y738" s="267"/>
      <c r="Z738" s="267"/>
      <c r="AA738" s="267"/>
      <c r="AB738" s="267"/>
      <c r="AC738" s="267"/>
      <c r="AD738" s="267"/>
      <c r="AE738" s="267"/>
      <c r="AF738" s="74" t="s">
        <v>99</v>
      </c>
      <c r="AG738" s="268" t="s">
        <v>8</v>
      </c>
      <c r="AH738" s="268"/>
      <c r="AI738" s="268"/>
      <c r="AJ738" s="268"/>
      <c r="AK738" s="268"/>
      <c r="AL738" s="268"/>
      <c r="AM738" s="268"/>
      <c r="AN738" s="268"/>
      <c r="AO738" s="268"/>
      <c r="AP738" s="268"/>
      <c r="AQ738" s="268"/>
      <c r="AR738" s="268"/>
      <c r="AS738" s="268"/>
      <c r="AT738" s="268"/>
    </row>
    <row r="739" spans="1:46" s="24" customFormat="1" ht="45" customHeight="1" x14ac:dyDescent="0.25">
      <c r="A739" s="263" t="s">
        <v>2906</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45" customHeight="1" x14ac:dyDescent="0.25">
      <c r="A740" s="263" t="s">
        <v>2907</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2908</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68.25" customHeight="1" x14ac:dyDescent="0.25">
      <c r="A742" s="263" t="s">
        <v>2909</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53.25" customHeight="1" x14ac:dyDescent="0.25">
      <c r="A743" s="263" t="s">
        <v>2910</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16" thickTop="1" x14ac:dyDescent="0.25">
      <c r="Q744" s="64"/>
      <c r="AF744" s="64"/>
    </row>
    <row r="745" spans="1:46" s="24" customFormat="1" ht="15.5" x14ac:dyDescent="0.25">
      <c r="Q745" s="64"/>
      <c r="AF745" s="64"/>
    </row>
    <row r="746" spans="1:46" s="24" customFormat="1" ht="14.5" x14ac:dyDescent="0.3">
      <c r="A746" s="272" t="s">
        <v>2911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96</v>
      </c>
      <c r="AH746" s="278"/>
      <c r="AI746" s="278"/>
      <c r="AJ746" s="278"/>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2912</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76</v>
      </c>
      <c r="B751" s="269"/>
      <c r="C751" s="269"/>
      <c r="D751" s="269"/>
      <c r="E751" s="269"/>
      <c r="F751" s="269"/>
      <c r="G751" s="269"/>
      <c r="H751" s="269"/>
      <c r="I751" s="269"/>
      <c r="J751" s="269"/>
      <c r="K751" s="269"/>
      <c r="L751" s="269"/>
      <c r="M751" s="269"/>
      <c r="N751" s="269"/>
      <c r="O751" s="269"/>
      <c r="P751" s="269"/>
      <c r="Q751" s="69" t="s">
        <v>99</v>
      </c>
      <c r="R751" s="270" t="s">
        <v>100</v>
      </c>
      <c r="S751" s="270"/>
      <c r="T751" s="270"/>
      <c r="U751" s="270"/>
      <c r="V751" s="270"/>
      <c r="W751" s="270"/>
      <c r="X751" s="270"/>
      <c r="Y751" s="270"/>
      <c r="Z751" s="270"/>
      <c r="AA751" s="270"/>
      <c r="AB751" s="270"/>
      <c r="AC751" s="270"/>
      <c r="AD751" s="270"/>
      <c r="AE751" s="270"/>
      <c r="AF751" s="70" t="s">
        <v>99</v>
      </c>
      <c r="AG751" s="271" t="s">
        <v>8</v>
      </c>
      <c r="AH751" s="271"/>
      <c r="AI751" s="271"/>
      <c r="AJ751" s="271"/>
      <c r="AK751" s="271"/>
      <c r="AL751" s="271"/>
      <c r="AM751" s="271"/>
      <c r="AN751" s="271"/>
      <c r="AO751" s="271"/>
      <c r="AP751" s="271"/>
      <c r="AQ751" s="271"/>
      <c r="AR751" s="271"/>
      <c r="AS751" s="271"/>
      <c r="AT751" s="271"/>
    </row>
    <row r="752" spans="1:46" s="24" customFormat="1" ht="90" customHeight="1" x14ac:dyDescent="0.25">
      <c r="A752" s="263" t="s">
        <v>2913</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s="24" customFormat="1" ht="45" customHeight="1" x14ac:dyDescent="0.25">
      <c r="A753" s="263" t="s">
        <v>2881</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59.5" customHeight="1" x14ac:dyDescent="0.25">
      <c r="A754" s="263" t="s">
        <v>2882</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s="24" customFormat="1" ht="45" customHeight="1" x14ac:dyDescent="0.25">
      <c r="A755" s="263" t="s">
        <v>2735</v>
      </c>
      <c r="B755" s="263"/>
      <c r="C755" s="263"/>
      <c r="D755" s="263"/>
      <c r="E755" s="263"/>
      <c r="F755" s="263"/>
      <c r="G755" s="263"/>
      <c r="H755" s="263"/>
      <c r="I755" s="263"/>
      <c r="J755" s="263"/>
      <c r="K755" s="263"/>
      <c r="L755" s="263"/>
      <c r="M755" s="263"/>
      <c r="N755" s="263"/>
      <c r="O755" s="263"/>
      <c r="P755" s="263"/>
      <c r="Q755" s="71">
        <v>2</v>
      </c>
      <c r="R755" s="265"/>
      <c r="S755" s="265"/>
      <c r="T755" s="265"/>
      <c r="U755" s="265"/>
      <c r="V755" s="265"/>
      <c r="W755" s="265"/>
      <c r="X755" s="265"/>
      <c r="Y755" s="265"/>
      <c r="Z755" s="265"/>
      <c r="AA755" s="265"/>
      <c r="AB755" s="265"/>
      <c r="AC755" s="265"/>
      <c r="AD755" s="265"/>
      <c r="AE755" s="265"/>
      <c r="AF755" s="71">
        <v>2</v>
      </c>
      <c r="AG755" s="265"/>
      <c r="AH755" s="265"/>
      <c r="AI755" s="265"/>
      <c r="AJ755" s="265"/>
      <c r="AK755" s="265"/>
      <c r="AL755" s="265"/>
      <c r="AM755" s="265"/>
      <c r="AN755" s="265"/>
      <c r="AO755" s="265"/>
      <c r="AP755" s="265"/>
      <c r="AQ755" s="265"/>
      <c r="AR755" s="265"/>
      <c r="AS755" s="265"/>
      <c r="AT755" s="265"/>
    </row>
    <row r="756" spans="1:46" s="24" customFormat="1" ht="41.5" customHeight="1" x14ac:dyDescent="0.25">
      <c r="A756" s="263" t="s">
        <v>2914</v>
      </c>
      <c r="B756" s="263"/>
      <c r="C756" s="263"/>
      <c r="D756" s="263"/>
      <c r="E756" s="263"/>
      <c r="F756" s="263"/>
      <c r="G756" s="263"/>
      <c r="H756" s="263"/>
      <c r="I756" s="263"/>
      <c r="J756" s="263"/>
      <c r="K756" s="263"/>
      <c r="L756" s="263"/>
      <c r="M756" s="263"/>
      <c r="N756" s="263"/>
      <c r="O756" s="263"/>
      <c r="P756" s="263"/>
      <c r="Q756" s="71">
        <v>2</v>
      </c>
      <c r="R756" s="265"/>
      <c r="S756" s="265"/>
      <c r="T756" s="265"/>
      <c r="U756" s="265"/>
      <c r="V756" s="265"/>
      <c r="W756" s="265"/>
      <c r="X756" s="265"/>
      <c r="Y756" s="265"/>
      <c r="Z756" s="265"/>
      <c r="AA756" s="265"/>
      <c r="AB756" s="265"/>
      <c r="AC756" s="265"/>
      <c r="AD756" s="265"/>
      <c r="AE756" s="265"/>
      <c r="AF756" s="71">
        <v>2</v>
      </c>
      <c r="AG756" s="265"/>
      <c r="AH756" s="265"/>
      <c r="AI756" s="265"/>
      <c r="AJ756" s="265"/>
      <c r="AK756" s="265"/>
      <c r="AL756" s="265"/>
      <c r="AM756" s="265"/>
      <c r="AN756" s="265"/>
      <c r="AO756" s="265"/>
      <c r="AP756" s="265"/>
      <c r="AQ756" s="265"/>
      <c r="AR756" s="265"/>
      <c r="AS756" s="265"/>
      <c r="AT756" s="265"/>
    </row>
    <row r="757" spans="1:46" s="24" customFormat="1" ht="41.15" customHeight="1" x14ac:dyDescent="0.25">
      <c r="A757" s="263" t="s">
        <v>2915</v>
      </c>
      <c r="B757" s="263"/>
      <c r="C757" s="263"/>
      <c r="D757" s="263"/>
      <c r="E757" s="263"/>
      <c r="F757" s="263"/>
      <c r="G757" s="263"/>
      <c r="H757" s="263"/>
      <c r="I757" s="263"/>
      <c r="J757" s="263"/>
      <c r="K757" s="263"/>
      <c r="L757" s="263"/>
      <c r="M757" s="263"/>
      <c r="N757" s="263"/>
      <c r="O757" s="263"/>
      <c r="P757" s="263"/>
      <c r="Q757" s="71">
        <v>2</v>
      </c>
      <c r="R757" s="264"/>
      <c r="S757" s="264"/>
      <c r="T757" s="264"/>
      <c r="U757" s="264"/>
      <c r="V757" s="264"/>
      <c r="W757" s="264"/>
      <c r="X757" s="264"/>
      <c r="Y757" s="264"/>
      <c r="Z757" s="264"/>
      <c r="AA757" s="264"/>
      <c r="AB757" s="264"/>
      <c r="AC757" s="264"/>
      <c r="AD757" s="264"/>
      <c r="AE757" s="264"/>
      <c r="AF757" s="71">
        <v>2</v>
      </c>
      <c r="AG757" s="264"/>
      <c r="AH757" s="264"/>
      <c r="AI757" s="264"/>
      <c r="AJ757" s="264"/>
      <c r="AK757" s="264"/>
      <c r="AL757" s="264"/>
      <c r="AM757" s="264"/>
      <c r="AN757" s="264"/>
      <c r="AO757" s="264"/>
      <c r="AP757" s="264"/>
      <c r="AQ757" s="264"/>
      <c r="AR757" s="264"/>
      <c r="AS757" s="264"/>
      <c r="AT757" s="264"/>
    </row>
    <row r="758" spans="1:46" s="24" customFormat="1" ht="45" customHeight="1" x14ac:dyDescent="0.25">
      <c r="A758" s="263" t="s">
        <v>2916</v>
      </c>
      <c r="B758" s="263"/>
      <c r="C758" s="263"/>
      <c r="D758" s="263"/>
      <c r="E758" s="263"/>
      <c r="F758" s="263"/>
      <c r="G758" s="263"/>
      <c r="H758" s="263"/>
      <c r="I758" s="263"/>
      <c r="J758" s="263"/>
      <c r="K758" s="263"/>
      <c r="L758" s="263"/>
      <c r="M758" s="263"/>
      <c r="N758" s="263"/>
      <c r="O758" s="263"/>
      <c r="P758" s="263"/>
      <c r="Q758" s="71">
        <v>2</v>
      </c>
      <c r="R758" s="264"/>
      <c r="S758" s="264"/>
      <c r="T758" s="264"/>
      <c r="U758" s="264"/>
      <c r="V758" s="264"/>
      <c r="W758" s="264"/>
      <c r="X758" s="264"/>
      <c r="Y758" s="264"/>
      <c r="Z758" s="264"/>
      <c r="AA758" s="264"/>
      <c r="AB758" s="264"/>
      <c r="AC758" s="264"/>
      <c r="AD758" s="264"/>
      <c r="AE758" s="264"/>
      <c r="AF758" s="71">
        <v>2</v>
      </c>
      <c r="AG758" s="264"/>
      <c r="AH758" s="264"/>
      <c r="AI758" s="264"/>
      <c r="AJ758" s="264"/>
      <c r="AK758" s="264"/>
      <c r="AL758" s="264"/>
      <c r="AM758" s="264"/>
      <c r="AN758" s="264"/>
      <c r="AO758" s="264"/>
      <c r="AP758" s="264"/>
      <c r="AQ758" s="264"/>
      <c r="AR758" s="264"/>
      <c r="AS758" s="264"/>
      <c r="AT758" s="264"/>
    </row>
    <row r="759" spans="1:46" s="24" customFormat="1" ht="48.65" customHeight="1" x14ac:dyDescent="0.25">
      <c r="A759" s="263" t="s">
        <v>2917</v>
      </c>
      <c r="B759" s="263"/>
      <c r="C759" s="263"/>
      <c r="D759" s="263"/>
      <c r="E759" s="263"/>
      <c r="F759" s="263"/>
      <c r="G759" s="263"/>
      <c r="H759" s="263"/>
      <c r="I759" s="263"/>
      <c r="J759" s="263"/>
      <c r="K759" s="263"/>
      <c r="L759" s="263"/>
      <c r="M759" s="263"/>
      <c r="N759" s="263"/>
      <c r="O759" s="263"/>
      <c r="P759" s="263"/>
      <c r="Q759" s="71">
        <v>2</v>
      </c>
      <c r="R759" s="264"/>
      <c r="S759" s="264"/>
      <c r="T759" s="264"/>
      <c r="U759" s="264"/>
      <c r="V759" s="264"/>
      <c r="W759" s="264"/>
      <c r="X759" s="264"/>
      <c r="Y759" s="264"/>
      <c r="Z759" s="264"/>
      <c r="AA759" s="264"/>
      <c r="AB759" s="264"/>
      <c r="AC759" s="264"/>
      <c r="AD759" s="264"/>
      <c r="AE759" s="264"/>
      <c r="AF759" s="71">
        <v>2</v>
      </c>
      <c r="AG759" s="264"/>
      <c r="AH759" s="264"/>
      <c r="AI759" s="264"/>
      <c r="AJ759" s="264"/>
      <c r="AK759" s="264"/>
      <c r="AL759" s="264"/>
      <c r="AM759" s="264"/>
      <c r="AN759" s="264"/>
      <c r="AO759" s="264"/>
      <c r="AP759" s="264"/>
      <c r="AQ759" s="264"/>
      <c r="AR759" s="264"/>
      <c r="AS759" s="264"/>
      <c r="AT759" s="264"/>
    </row>
    <row r="760" spans="1:46" s="24" customFormat="1" ht="45" customHeight="1" x14ac:dyDescent="0.25">
      <c r="A760" s="263" t="s">
        <v>2918</v>
      </c>
      <c r="B760" s="263"/>
      <c r="C760" s="263"/>
      <c r="D760" s="263"/>
      <c r="E760" s="263"/>
      <c r="F760" s="263"/>
      <c r="G760" s="263"/>
      <c r="H760" s="263"/>
      <c r="I760" s="263"/>
      <c r="J760" s="263"/>
      <c r="K760" s="263"/>
      <c r="L760" s="263"/>
      <c r="M760" s="263"/>
      <c r="N760" s="263"/>
      <c r="O760" s="263"/>
      <c r="P760" s="263"/>
      <c r="Q760" s="71">
        <v>2</v>
      </c>
      <c r="R760" s="265"/>
      <c r="S760" s="265"/>
      <c r="T760" s="265"/>
      <c r="U760" s="265"/>
      <c r="V760" s="265"/>
      <c r="W760" s="265"/>
      <c r="X760" s="265"/>
      <c r="Y760" s="265"/>
      <c r="Z760" s="265"/>
      <c r="AA760" s="265"/>
      <c r="AB760" s="265"/>
      <c r="AC760" s="265"/>
      <c r="AD760" s="265"/>
      <c r="AE760" s="265"/>
      <c r="AF760" s="71">
        <v>2</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6" t="s">
        <v>111</v>
      </c>
      <c r="B762" s="266"/>
      <c r="C762" s="266"/>
      <c r="D762" s="266"/>
      <c r="E762" s="266"/>
      <c r="F762" s="266"/>
      <c r="G762" s="266"/>
      <c r="H762" s="266"/>
      <c r="I762" s="266"/>
      <c r="J762" s="266"/>
      <c r="K762" s="266"/>
      <c r="L762" s="266"/>
      <c r="M762" s="266"/>
      <c r="N762" s="266"/>
      <c r="O762" s="266"/>
      <c r="P762" s="266"/>
      <c r="Q762" s="73" t="s">
        <v>99</v>
      </c>
      <c r="R762" s="267" t="s">
        <v>100</v>
      </c>
      <c r="S762" s="267"/>
      <c r="T762" s="267"/>
      <c r="U762" s="267"/>
      <c r="V762" s="267"/>
      <c r="W762" s="267"/>
      <c r="X762" s="267"/>
      <c r="Y762" s="267"/>
      <c r="Z762" s="267"/>
      <c r="AA762" s="267"/>
      <c r="AB762" s="267"/>
      <c r="AC762" s="267"/>
      <c r="AD762" s="267"/>
      <c r="AE762" s="267"/>
      <c r="AF762" s="74" t="s">
        <v>99</v>
      </c>
      <c r="AG762" s="268" t="s">
        <v>8</v>
      </c>
      <c r="AH762" s="268"/>
      <c r="AI762" s="268"/>
      <c r="AJ762" s="268"/>
      <c r="AK762" s="268"/>
      <c r="AL762" s="268"/>
      <c r="AM762" s="268"/>
      <c r="AN762" s="268"/>
      <c r="AO762" s="268"/>
      <c r="AP762" s="268"/>
      <c r="AQ762" s="268"/>
      <c r="AR762" s="268"/>
      <c r="AS762" s="268"/>
      <c r="AT762" s="268"/>
    </row>
    <row r="763" spans="1:46" s="24" customFormat="1" ht="45" customHeight="1" x14ac:dyDescent="0.25">
      <c r="A763" s="263" t="s">
        <v>1047</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45" customHeight="1" x14ac:dyDescent="0.25">
      <c r="A764" s="263" t="s">
        <v>2919</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s="24" customFormat="1" ht="45" customHeight="1" x14ac:dyDescent="0.25">
      <c r="A765" s="263" t="s">
        <v>2920</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69.650000000000006" customHeight="1" x14ac:dyDescent="0.25">
      <c r="A766" s="263" t="s">
        <v>2921</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s="24" customFormat="1" ht="51" customHeight="1" x14ac:dyDescent="0.25">
      <c r="A767" s="263" t="s">
        <v>2922</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s="24" customFormat="1" ht="16" thickTop="1" x14ac:dyDescent="0.25">
      <c r="Q768" s="64"/>
      <c r="AF768" s="64"/>
    </row>
    <row r="769" spans="1:46" s="24" customFormat="1" ht="15.5" x14ac:dyDescent="0.25">
      <c r="Q769" s="64"/>
      <c r="AF769" s="64"/>
    </row>
    <row r="770" spans="1:46" s="24" customFormat="1" ht="14.5" x14ac:dyDescent="0.3">
      <c r="A770" s="272" t="s">
        <v>2923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96</v>
      </c>
      <c r="AH770" s="278"/>
      <c r="AI770" s="278"/>
      <c r="AJ770" s="278"/>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2924</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76</v>
      </c>
      <c r="B775" s="269"/>
      <c r="C775" s="269"/>
      <c r="D775" s="269"/>
      <c r="E775" s="269"/>
      <c r="F775" s="269"/>
      <c r="G775" s="269"/>
      <c r="H775" s="269"/>
      <c r="I775" s="269"/>
      <c r="J775" s="269"/>
      <c r="K775" s="269"/>
      <c r="L775" s="269"/>
      <c r="M775" s="269"/>
      <c r="N775" s="269"/>
      <c r="O775" s="269"/>
      <c r="P775" s="269"/>
      <c r="Q775" s="69" t="s">
        <v>99</v>
      </c>
      <c r="R775" s="270" t="s">
        <v>100</v>
      </c>
      <c r="S775" s="270"/>
      <c r="T775" s="270"/>
      <c r="U775" s="270"/>
      <c r="V775" s="270"/>
      <c r="W775" s="270"/>
      <c r="X775" s="270"/>
      <c r="Y775" s="270"/>
      <c r="Z775" s="270"/>
      <c r="AA775" s="270"/>
      <c r="AB775" s="270"/>
      <c r="AC775" s="270"/>
      <c r="AD775" s="270"/>
      <c r="AE775" s="270"/>
      <c r="AF775" s="70" t="s">
        <v>99</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x14ac:dyDescent="0.25">
      <c r="A776" s="263" t="s">
        <v>2925</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x14ac:dyDescent="0.25">
      <c r="A777" s="263" t="s">
        <v>2926</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3" t="s">
        <v>2927</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s="24" customFormat="1" ht="45" customHeight="1" x14ac:dyDescent="0.25">
      <c r="A779" s="263" t="s">
        <v>2735</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s="24" customFormat="1" ht="45" customHeight="1" x14ac:dyDescent="0.25">
      <c r="A780" s="263" t="s">
        <v>2928</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s="24" customFormat="1" ht="45" customHeight="1" x14ac:dyDescent="0.25">
      <c r="A781" s="263" t="s">
        <v>2929</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s="24" customFormat="1" ht="45" customHeight="1" x14ac:dyDescent="0.25">
      <c r="A782" s="263" t="s">
        <v>2930</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s="24" customFormat="1" ht="45" customHeight="1" x14ac:dyDescent="0.25">
      <c r="A783" s="263" t="s">
        <v>2931</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s="24" customFormat="1" ht="44.15" customHeight="1" x14ac:dyDescent="0.25">
      <c r="A784" s="263" t="s">
        <v>2932</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s="24" customFormat="1" ht="50.15" customHeight="1" x14ac:dyDescent="0.25">
      <c r="A785" s="263" t="s">
        <v>2933</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s="24" customFormat="1" ht="45" customHeight="1" x14ac:dyDescent="0.25">
      <c r="A786" s="263" t="s">
        <v>2934</v>
      </c>
      <c r="B786" s="263"/>
      <c r="C786" s="263"/>
      <c r="D786" s="263"/>
      <c r="E786" s="263"/>
      <c r="F786" s="263"/>
      <c r="G786" s="263"/>
      <c r="H786" s="263"/>
      <c r="I786" s="263"/>
      <c r="J786" s="263"/>
      <c r="K786" s="263"/>
      <c r="L786" s="263"/>
      <c r="M786" s="263"/>
      <c r="N786" s="263"/>
      <c r="O786" s="263"/>
      <c r="P786" s="263"/>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x14ac:dyDescent="0.25">
      <c r="A788" s="266" t="s">
        <v>111</v>
      </c>
      <c r="B788" s="266"/>
      <c r="C788" s="266"/>
      <c r="D788" s="266"/>
      <c r="E788" s="266"/>
      <c r="F788" s="266"/>
      <c r="G788" s="266"/>
      <c r="H788" s="266"/>
      <c r="I788" s="266"/>
      <c r="J788" s="266"/>
      <c r="K788" s="266"/>
      <c r="L788" s="266"/>
      <c r="M788" s="266"/>
      <c r="N788" s="266"/>
      <c r="O788" s="266"/>
      <c r="P788" s="266"/>
      <c r="Q788" s="73" t="s">
        <v>99</v>
      </c>
      <c r="R788" s="267" t="s">
        <v>100</v>
      </c>
      <c r="S788" s="267"/>
      <c r="T788" s="267"/>
      <c r="U788" s="267"/>
      <c r="V788" s="267"/>
      <c r="W788" s="267"/>
      <c r="X788" s="267"/>
      <c r="Y788" s="267"/>
      <c r="Z788" s="267"/>
      <c r="AA788" s="267"/>
      <c r="AB788" s="267"/>
      <c r="AC788" s="267"/>
      <c r="AD788" s="267"/>
      <c r="AE788" s="267"/>
      <c r="AF788" s="74" t="s">
        <v>99</v>
      </c>
      <c r="AG788" s="268" t="s">
        <v>8</v>
      </c>
      <c r="AH788" s="268"/>
      <c r="AI788" s="268"/>
      <c r="AJ788" s="268"/>
      <c r="AK788" s="268"/>
      <c r="AL788" s="268"/>
      <c r="AM788" s="268"/>
      <c r="AN788" s="268"/>
      <c r="AO788" s="268"/>
      <c r="AP788" s="268"/>
      <c r="AQ788" s="268"/>
      <c r="AR788" s="268"/>
      <c r="AS788" s="268"/>
      <c r="AT788" s="268"/>
    </row>
    <row r="789" spans="1:46" s="24" customFormat="1" ht="52.4" customHeight="1" x14ac:dyDescent="0.25">
      <c r="A789" s="263" t="s">
        <v>1669</v>
      </c>
      <c r="B789" s="263"/>
      <c r="C789" s="263"/>
      <c r="D789" s="263"/>
      <c r="E789" s="263"/>
      <c r="F789" s="263"/>
      <c r="G789" s="263"/>
      <c r="H789" s="263"/>
      <c r="I789" s="263"/>
      <c r="J789" s="263"/>
      <c r="K789" s="263"/>
      <c r="L789" s="263"/>
      <c r="M789" s="263"/>
      <c r="N789" s="263"/>
      <c r="O789" s="263"/>
      <c r="P789" s="263"/>
      <c r="Q789" s="71">
        <v>2</v>
      </c>
      <c r="R789" s="285"/>
      <c r="S789" s="286"/>
      <c r="T789" s="286"/>
      <c r="U789" s="286"/>
      <c r="V789" s="286"/>
      <c r="W789" s="286"/>
      <c r="X789" s="286"/>
      <c r="Y789" s="286"/>
      <c r="Z789" s="286"/>
      <c r="AA789" s="286"/>
      <c r="AB789" s="286"/>
      <c r="AC789" s="286"/>
      <c r="AD789" s="286"/>
      <c r="AE789" s="287"/>
      <c r="AF789" s="71">
        <v>2</v>
      </c>
      <c r="AG789" s="264"/>
      <c r="AH789" s="264"/>
      <c r="AI789" s="264"/>
      <c r="AJ789" s="264"/>
      <c r="AK789" s="264"/>
      <c r="AL789" s="264"/>
      <c r="AM789" s="264"/>
      <c r="AN789" s="264"/>
      <c r="AO789" s="264"/>
      <c r="AP789" s="264"/>
      <c r="AQ789" s="264"/>
      <c r="AR789" s="264"/>
      <c r="AS789" s="264"/>
      <c r="AT789" s="264"/>
    </row>
    <row r="790" spans="1:46" s="24" customFormat="1" ht="33" customHeight="1" x14ac:dyDescent="0.25">
      <c r="A790" s="263" t="s">
        <v>2897</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s="24" customFormat="1" ht="45" customHeight="1" x14ac:dyDescent="0.25">
      <c r="A791" s="263" t="s">
        <v>2935</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66.75" customHeight="1" x14ac:dyDescent="0.25">
      <c r="A792" s="263" t="s">
        <v>2936</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s="24" customFormat="1" ht="52.5" customHeight="1" x14ac:dyDescent="0.25">
      <c r="A793" s="263" t="s">
        <v>2937</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s="24" customFormat="1" ht="16" thickTop="1" x14ac:dyDescent="0.25">
      <c r="Q794" s="64"/>
      <c r="AF794" s="64"/>
    </row>
    <row r="795" spans="1:46" s="24" customFormat="1" ht="15.5" x14ac:dyDescent="0.25">
      <c r="Q795" s="64"/>
      <c r="AF795" s="64"/>
    </row>
    <row r="796" spans="1:46" s="24" customFormat="1" ht="14.5" x14ac:dyDescent="0.3">
      <c r="A796" s="272" t="s">
        <v>2938</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96</v>
      </c>
      <c r="AH796" s="278"/>
      <c r="AI796" s="278"/>
      <c r="AJ796" s="278"/>
      <c r="AK796" s="75">
        <f>(('Artículo 123 (resumen PI)'!C37*0.8+'Artículo 123 (resumen PI)'!F37*0.2)+('Artículo 123 (resumen PNT)'!C37*0.8+'Artículo 123 (resumen PNT)'!F37*0.2))/2</f>
        <v>99.999999999999986</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2924</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76</v>
      </c>
      <c r="B801" s="269"/>
      <c r="C801" s="269"/>
      <c r="D801" s="269"/>
      <c r="E801" s="269"/>
      <c r="F801" s="269"/>
      <c r="G801" s="269"/>
      <c r="H801" s="269"/>
      <c r="I801" s="269"/>
      <c r="J801" s="269"/>
      <c r="K801" s="269"/>
      <c r="L801" s="269"/>
      <c r="M801" s="269"/>
      <c r="N801" s="269"/>
      <c r="O801" s="269"/>
      <c r="P801" s="269"/>
      <c r="Q801" s="69" t="s">
        <v>99</v>
      </c>
      <c r="R801" s="270" t="s">
        <v>100</v>
      </c>
      <c r="S801" s="270"/>
      <c r="T801" s="270"/>
      <c r="U801" s="270"/>
      <c r="V801" s="270"/>
      <c r="W801" s="270"/>
      <c r="X801" s="270"/>
      <c r="Y801" s="270"/>
      <c r="Z801" s="270"/>
      <c r="AA801" s="270"/>
      <c r="AB801" s="270"/>
      <c r="AC801" s="270"/>
      <c r="AD801" s="270"/>
      <c r="AE801" s="270"/>
      <c r="AF801" s="70" t="s">
        <v>99</v>
      </c>
      <c r="AG801" s="271" t="s">
        <v>8</v>
      </c>
      <c r="AH801" s="271"/>
      <c r="AI801" s="271"/>
      <c r="AJ801" s="271"/>
      <c r="AK801" s="271"/>
      <c r="AL801" s="271"/>
      <c r="AM801" s="271"/>
      <c r="AN801" s="271"/>
      <c r="AO801" s="271"/>
      <c r="AP801" s="271"/>
      <c r="AQ801" s="271"/>
      <c r="AR801" s="271"/>
      <c r="AS801" s="271"/>
      <c r="AT801" s="271"/>
    </row>
    <row r="802" spans="1:46" s="24" customFormat="1" ht="81" customHeight="1" x14ac:dyDescent="0.25">
      <c r="A802" s="263" t="s">
        <v>2939</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x14ac:dyDescent="0.25">
      <c r="A803" s="263" t="s">
        <v>2926</v>
      </c>
      <c r="B803" s="263"/>
      <c r="C803" s="263"/>
      <c r="D803" s="263"/>
      <c r="E803" s="263"/>
      <c r="F803" s="263"/>
      <c r="G803" s="263"/>
      <c r="H803" s="263"/>
      <c r="I803" s="263"/>
      <c r="J803" s="263"/>
      <c r="K803" s="263"/>
      <c r="L803" s="263"/>
      <c r="M803" s="263"/>
      <c r="N803" s="263"/>
      <c r="O803" s="263"/>
      <c r="P803" s="263"/>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3" t="s">
        <v>2927</v>
      </c>
      <c r="B804" s="263"/>
      <c r="C804" s="263"/>
      <c r="D804" s="263"/>
      <c r="E804" s="263"/>
      <c r="F804" s="263"/>
      <c r="G804" s="263"/>
      <c r="H804" s="263"/>
      <c r="I804" s="263"/>
      <c r="J804" s="263"/>
      <c r="K804" s="263"/>
      <c r="L804" s="263"/>
      <c r="M804" s="263"/>
      <c r="N804" s="263"/>
      <c r="O804" s="263"/>
      <c r="P804" s="263"/>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45" customHeight="1" x14ac:dyDescent="0.25">
      <c r="A805" s="263" t="s">
        <v>2735</v>
      </c>
      <c r="B805" s="263"/>
      <c r="C805" s="263"/>
      <c r="D805" s="263"/>
      <c r="E805" s="263"/>
      <c r="F805" s="263"/>
      <c r="G805" s="263"/>
      <c r="H805" s="263"/>
      <c r="I805" s="263"/>
      <c r="J805" s="263"/>
      <c r="K805" s="263"/>
      <c r="L805" s="263"/>
      <c r="M805" s="263"/>
      <c r="N805" s="263"/>
      <c r="O805" s="263"/>
      <c r="P805" s="263"/>
      <c r="Q805" s="71">
        <v>2</v>
      </c>
      <c r="R805" s="265"/>
      <c r="S805" s="265"/>
      <c r="T805" s="265"/>
      <c r="U805" s="265"/>
      <c r="V805" s="265"/>
      <c r="W805" s="265"/>
      <c r="X805" s="265"/>
      <c r="Y805" s="265"/>
      <c r="Z805" s="265"/>
      <c r="AA805" s="265"/>
      <c r="AB805" s="265"/>
      <c r="AC805" s="265"/>
      <c r="AD805" s="265"/>
      <c r="AE805" s="265"/>
      <c r="AF805" s="71">
        <v>2</v>
      </c>
      <c r="AG805" s="265"/>
      <c r="AH805" s="265"/>
      <c r="AI805" s="265"/>
      <c r="AJ805" s="265"/>
      <c r="AK805" s="265"/>
      <c r="AL805" s="265"/>
      <c r="AM805" s="265"/>
      <c r="AN805" s="265"/>
      <c r="AO805" s="265"/>
      <c r="AP805" s="265"/>
      <c r="AQ805" s="265"/>
      <c r="AR805" s="265"/>
      <c r="AS805" s="265"/>
      <c r="AT805" s="265"/>
    </row>
    <row r="806" spans="1:46" s="24" customFormat="1" ht="45" customHeight="1" x14ac:dyDescent="0.25">
      <c r="A806" s="263" t="s">
        <v>2940</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s="24" customFormat="1" ht="45" customHeight="1" x14ac:dyDescent="0.25">
      <c r="A807" s="263" t="s">
        <v>2941</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45" customHeight="1" x14ac:dyDescent="0.25">
      <c r="A808" s="263" t="s">
        <v>2942</v>
      </c>
      <c r="B808" s="263"/>
      <c r="C808" s="263"/>
      <c r="D808" s="263"/>
      <c r="E808" s="263"/>
      <c r="F808" s="263"/>
      <c r="G808" s="263"/>
      <c r="H808" s="263"/>
      <c r="I808" s="263"/>
      <c r="J808" s="263"/>
      <c r="K808" s="263"/>
      <c r="L808" s="263"/>
      <c r="M808" s="263"/>
      <c r="N808" s="263"/>
      <c r="O808" s="263"/>
      <c r="P808" s="263"/>
      <c r="Q808" s="71">
        <v>2</v>
      </c>
      <c r="R808" s="264"/>
      <c r="S808" s="264"/>
      <c r="T808" s="264"/>
      <c r="U808" s="264"/>
      <c r="V808" s="264"/>
      <c r="W808" s="264"/>
      <c r="X808" s="264"/>
      <c r="Y808" s="264"/>
      <c r="Z808" s="264"/>
      <c r="AA808" s="264"/>
      <c r="AB808" s="264"/>
      <c r="AC808" s="264"/>
      <c r="AD808" s="264"/>
      <c r="AE808" s="264"/>
      <c r="AF808" s="71">
        <v>2</v>
      </c>
      <c r="AG808" s="264"/>
      <c r="AH808" s="264"/>
      <c r="AI808" s="264"/>
      <c r="AJ808" s="264"/>
      <c r="AK808" s="264"/>
      <c r="AL808" s="264"/>
      <c r="AM808" s="264"/>
      <c r="AN808" s="264"/>
      <c r="AO808" s="264"/>
      <c r="AP808" s="264"/>
      <c r="AQ808" s="264"/>
      <c r="AR808" s="264"/>
      <c r="AS808" s="264"/>
      <c r="AT808" s="264"/>
    </row>
    <row r="809" spans="1:46" s="24" customFormat="1" ht="45" customHeight="1" x14ac:dyDescent="0.25">
      <c r="A809" s="263" t="s">
        <v>2943</v>
      </c>
      <c r="B809" s="263"/>
      <c r="C809" s="263"/>
      <c r="D809" s="263"/>
      <c r="E809" s="263"/>
      <c r="F809" s="263"/>
      <c r="G809" s="263"/>
      <c r="H809" s="263"/>
      <c r="I809" s="263"/>
      <c r="J809" s="263"/>
      <c r="K809" s="263"/>
      <c r="L809" s="263"/>
      <c r="M809" s="263"/>
      <c r="N809" s="263"/>
      <c r="O809" s="263"/>
      <c r="P809" s="263"/>
      <c r="Q809" s="71">
        <v>2</v>
      </c>
      <c r="R809" s="264"/>
      <c r="S809" s="264"/>
      <c r="T809" s="264"/>
      <c r="U809" s="264"/>
      <c r="V809" s="264"/>
      <c r="W809" s="264"/>
      <c r="X809" s="264"/>
      <c r="Y809" s="264"/>
      <c r="Z809" s="264"/>
      <c r="AA809" s="264"/>
      <c r="AB809" s="264"/>
      <c r="AC809" s="264"/>
      <c r="AD809" s="264"/>
      <c r="AE809" s="264"/>
      <c r="AF809" s="71">
        <v>2</v>
      </c>
      <c r="AG809" s="264"/>
      <c r="AH809" s="264"/>
      <c r="AI809" s="264"/>
      <c r="AJ809" s="264"/>
      <c r="AK809" s="264"/>
      <c r="AL809" s="264"/>
      <c r="AM809" s="264"/>
      <c r="AN809" s="264"/>
      <c r="AO809" s="264"/>
      <c r="AP809" s="264"/>
      <c r="AQ809" s="264"/>
      <c r="AR809" s="264"/>
      <c r="AS809" s="264"/>
      <c r="AT809" s="264"/>
    </row>
    <row r="810" spans="1:46" s="24" customFormat="1" ht="45" customHeight="1" x14ac:dyDescent="0.25">
      <c r="A810" s="263" t="s">
        <v>2944</v>
      </c>
      <c r="B810" s="263"/>
      <c r="C810" s="263"/>
      <c r="D810" s="263"/>
      <c r="E810" s="263"/>
      <c r="F810" s="263"/>
      <c r="G810" s="263"/>
      <c r="H810" s="263"/>
      <c r="I810" s="263"/>
      <c r="J810" s="263"/>
      <c r="K810" s="263"/>
      <c r="L810" s="263"/>
      <c r="M810" s="263"/>
      <c r="N810" s="263"/>
      <c r="O810" s="263"/>
      <c r="P810" s="263"/>
      <c r="Q810" s="71">
        <v>2</v>
      </c>
      <c r="R810" s="265"/>
      <c r="S810" s="265"/>
      <c r="T810" s="265"/>
      <c r="U810" s="265"/>
      <c r="V810" s="265"/>
      <c r="W810" s="265"/>
      <c r="X810" s="265"/>
      <c r="Y810" s="265"/>
      <c r="Z810" s="265"/>
      <c r="AA810" s="265"/>
      <c r="AB810" s="265"/>
      <c r="AC810" s="265"/>
      <c r="AD810" s="265"/>
      <c r="AE810" s="265"/>
      <c r="AF810" s="71">
        <v>2</v>
      </c>
      <c r="AG810" s="265"/>
      <c r="AH810" s="265"/>
      <c r="AI810" s="265"/>
      <c r="AJ810" s="265"/>
      <c r="AK810" s="265"/>
      <c r="AL810" s="265"/>
      <c r="AM810" s="265"/>
      <c r="AN810" s="265"/>
      <c r="AO810" s="265"/>
      <c r="AP810" s="265"/>
      <c r="AQ810" s="265"/>
      <c r="AR810" s="265"/>
      <c r="AS810" s="265"/>
      <c r="AT810" s="265"/>
    </row>
    <row r="811" spans="1:46" s="24" customFormat="1" ht="45" customHeight="1" x14ac:dyDescent="0.25">
      <c r="A811" s="263" t="s">
        <v>2945</v>
      </c>
      <c r="B811" s="263"/>
      <c r="C811" s="263"/>
      <c r="D811" s="263"/>
      <c r="E811" s="263"/>
      <c r="F811" s="263"/>
      <c r="G811" s="263"/>
      <c r="H811" s="263"/>
      <c r="I811" s="263"/>
      <c r="J811" s="263"/>
      <c r="K811" s="263"/>
      <c r="L811" s="263"/>
      <c r="M811" s="263"/>
      <c r="N811" s="263"/>
      <c r="O811" s="263"/>
      <c r="P811" s="263"/>
      <c r="Q811" s="71">
        <v>2</v>
      </c>
      <c r="R811" s="265"/>
      <c r="S811" s="265"/>
      <c r="T811" s="265"/>
      <c r="U811" s="265"/>
      <c r="V811" s="265"/>
      <c r="W811" s="265"/>
      <c r="X811" s="265"/>
      <c r="Y811" s="265"/>
      <c r="Z811" s="265"/>
      <c r="AA811" s="265"/>
      <c r="AB811" s="265"/>
      <c r="AC811" s="265"/>
      <c r="AD811" s="265"/>
      <c r="AE811" s="265"/>
      <c r="AF811" s="71">
        <v>2</v>
      </c>
      <c r="AG811" s="265"/>
      <c r="AH811" s="265"/>
      <c r="AI811" s="265"/>
      <c r="AJ811" s="265"/>
      <c r="AK811" s="265"/>
      <c r="AL811" s="265"/>
      <c r="AM811" s="265"/>
      <c r="AN811" s="265"/>
      <c r="AO811" s="265"/>
      <c r="AP811" s="265"/>
      <c r="AQ811" s="265"/>
      <c r="AR811" s="265"/>
      <c r="AS811" s="265"/>
      <c r="AT811" s="265"/>
    </row>
    <row r="812" spans="1:46" s="24" customFormat="1" ht="45" customHeight="1" x14ac:dyDescent="0.25">
      <c r="A812" s="263" t="s">
        <v>1728</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s="24" customFormat="1" ht="45" customHeight="1" x14ac:dyDescent="0.25">
      <c r="A813" s="263" t="s">
        <v>2946</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s="24" customFormat="1" ht="46.4" customHeight="1" x14ac:dyDescent="0.25">
      <c r="A814" s="263" t="s">
        <v>2947</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111</v>
      </c>
      <c r="B816" s="266"/>
      <c r="C816" s="266"/>
      <c r="D816" s="266"/>
      <c r="E816" s="266"/>
      <c r="F816" s="266"/>
      <c r="G816" s="266"/>
      <c r="H816" s="266"/>
      <c r="I816" s="266"/>
      <c r="J816" s="266"/>
      <c r="K816" s="266"/>
      <c r="L816" s="266"/>
      <c r="M816" s="266"/>
      <c r="N816" s="266"/>
      <c r="O816" s="266"/>
      <c r="P816" s="266"/>
      <c r="Q816" s="73" t="s">
        <v>99</v>
      </c>
      <c r="R816" s="267" t="s">
        <v>100</v>
      </c>
      <c r="S816" s="267"/>
      <c r="T816" s="267"/>
      <c r="U816" s="267"/>
      <c r="V816" s="267"/>
      <c r="W816" s="267"/>
      <c r="X816" s="267"/>
      <c r="Y816" s="267"/>
      <c r="Z816" s="267"/>
      <c r="AA816" s="267"/>
      <c r="AB816" s="267"/>
      <c r="AC816" s="267"/>
      <c r="AD816" s="267"/>
      <c r="AE816" s="267"/>
      <c r="AF816" s="74" t="s">
        <v>99</v>
      </c>
      <c r="AG816" s="268" t="s">
        <v>8</v>
      </c>
      <c r="AH816" s="268"/>
      <c r="AI816" s="268"/>
      <c r="AJ816" s="268"/>
      <c r="AK816" s="268"/>
      <c r="AL816" s="268"/>
      <c r="AM816" s="268"/>
      <c r="AN816" s="268"/>
      <c r="AO816" s="268"/>
      <c r="AP816" s="268"/>
      <c r="AQ816" s="268"/>
      <c r="AR816" s="268"/>
      <c r="AS816" s="268"/>
      <c r="AT816" s="268"/>
    </row>
    <row r="817" spans="1:256" s="24" customFormat="1" ht="39.65" customHeight="1" x14ac:dyDescent="0.25">
      <c r="A817" s="263" t="s">
        <v>2948</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45" customHeight="1" x14ac:dyDescent="0.25">
      <c r="A818" s="263" t="s">
        <v>2949</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256" s="24" customFormat="1" ht="48" customHeight="1" x14ac:dyDescent="0.25">
      <c r="A819" s="263" t="s">
        <v>2950</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64.400000000000006" customHeight="1" x14ac:dyDescent="0.25">
      <c r="A820" s="263" t="s">
        <v>2951</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256" s="24" customFormat="1" ht="45" customHeight="1" x14ac:dyDescent="0.25">
      <c r="A821" s="263" t="s">
        <v>2952</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bYiG9C948vjJyczi+csqli9fxpt2fCXhk/IkRfUQhYcTjjqydD5DIVrpBeUMFdD0IcQf1ZAfvGgOPp5FKGvaow==" saltValue="pfpXlTdaKLX3zNvF0y/6fg=="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2" t="s">
        <v>2953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00"/>
      <c r="AF2" s="65"/>
      <c r="AG2" s="98"/>
      <c r="AH2" s="99"/>
      <c r="AI2" s="65"/>
      <c r="AJ2" s="65"/>
      <c r="AK2" s="65"/>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28"/>
      <c r="B9" s="328"/>
      <c r="C9" s="327" t="s">
        <v>11</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row>
    <row r="10" spans="1:37" ht="15" customHeight="1" x14ac:dyDescent="0.25">
      <c r="A10" s="327" t="s">
        <v>1929</v>
      </c>
      <c r="B10" s="327"/>
      <c r="C10" s="87" t="s">
        <v>1930</v>
      </c>
      <c r="D10" s="87" t="s">
        <v>1931</v>
      </c>
      <c r="E10" s="87" t="s">
        <v>1932</v>
      </c>
      <c r="F10" s="87" t="s">
        <v>1933</v>
      </c>
      <c r="G10" s="87" t="s">
        <v>1934</v>
      </c>
      <c r="H10" s="87" t="s">
        <v>1935</v>
      </c>
      <c r="I10" s="87" t="s">
        <v>1936</v>
      </c>
      <c r="J10" s="87" t="s">
        <v>1937</v>
      </c>
      <c r="K10" s="87" t="s">
        <v>1938</v>
      </c>
      <c r="L10" s="87" t="s">
        <v>1939</v>
      </c>
      <c r="M10" s="87" t="s">
        <v>1940</v>
      </c>
      <c r="N10" s="87" t="s">
        <v>1941</v>
      </c>
      <c r="O10" s="87" t="s">
        <v>1942</v>
      </c>
      <c r="P10" s="87" t="s">
        <v>1943</v>
      </c>
      <c r="Q10" s="87" t="s">
        <v>1944</v>
      </c>
      <c r="R10" s="87" t="s">
        <v>1945</v>
      </c>
      <c r="S10" s="87" t="s">
        <v>1946</v>
      </c>
      <c r="T10" s="87" t="s">
        <v>1947</v>
      </c>
      <c r="U10" s="87" t="s">
        <v>1948</v>
      </c>
      <c r="V10" s="87" t="s">
        <v>1949</v>
      </c>
      <c r="W10" s="87" t="s">
        <v>1950</v>
      </c>
      <c r="X10" s="87" t="s">
        <v>1951</v>
      </c>
      <c r="Y10" s="87" t="s">
        <v>1963</v>
      </c>
      <c r="Z10" s="87" t="s">
        <v>1953</v>
      </c>
      <c r="AA10" s="87" t="s">
        <v>1954</v>
      </c>
      <c r="AB10" s="87" t="s">
        <v>1955</v>
      </c>
    </row>
    <row r="11" spans="1:37" ht="15" customHeight="1" x14ac:dyDescent="0.25">
      <c r="A11" s="327" t="s">
        <v>1957</v>
      </c>
      <c r="B11" s="32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1" t="s">
        <v>1985</v>
      </c>
      <c r="W13" s="331"/>
      <c r="X13" s="331"/>
      <c r="Y13" s="331"/>
      <c r="Z13" s="331"/>
      <c r="AA13" s="331"/>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2954</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3" t="s">
        <v>2482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1988</v>
      </c>
      <c r="AG24" s="92" t="s">
        <v>1989</v>
      </c>
      <c r="AH24" s="92" t="s">
        <v>1990</v>
      </c>
      <c r="AI24" s="93" t="s">
        <v>1991</v>
      </c>
      <c r="AJ24" s="92"/>
      <c r="AK24" s="93" t="s">
        <v>1992</v>
      </c>
    </row>
    <row r="25" spans="1:37" ht="25" customHeight="1" thickTop="1" thickBot="1" x14ac:dyDescent="0.3">
      <c r="A25" s="275" t="s">
        <v>1060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1062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2484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2485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2486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2487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2488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2489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2490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1" t="s">
        <v>1993</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SUM(AE25:AE33)</f>
        <v>0</v>
      </c>
      <c r="AF34" s="65"/>
      <c r="AG34" s="98">
        <f>SUM(AG25:AG33)</f>
        <v>0</v>
      </c>
      <c r="AH34" s="99"/>
      <c r="AI34" s="100"/>
      <c r="AJ34" s="100"/>
      <c r="AK34" s="100"/>
    </row>
    <row r="35" spans="1:37" ht="25" customHeight="1" x14ac:dyDescent="0.25">
      <c r="A35" s="308" t="s">
        <v>1994</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2" t="s">
        <v>111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103" t="s">
        <v>99</v>
      </c>
      <c r="AE37" s="103" t="s">
        <v>9</v>
      </c>
      <c r="AF37" s="92" t="s">
        <v>1988</v>
      </c>
      <c r="AG37" s="92" t="s">
        <v>1989</v>
      </c>
      <c r="AH37" s="92" t="s">
        <v>1990</v>
      </c>
      <c r="AI37" s="93" t="s">
        <v>1991</v>
      </c>
      <c r="AJ37" s="92"/>
      <c r="AK37" s="93" t="s">
        <v>1992</v>
      </c>
    </row>
    <row r="38" spans="1:37" ht="25" customHeight="1" thickTop="1" thickBot="1" x14ac:dyDescent="0.3">
      <c r="A38" s="275" t="s">
        <v>1047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1051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1054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2491</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1" t="s">
        <v>1995</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0</v>
      </c>
      <c r="AH43" s="99"/>
      <c r="AI43" s="100"/>
      <c r="AJ43" s="100"/>
      <c r="AK43" s="100"/>
    </row>
    <row r="44" spans="1:37" ht="25" customHeight="1" x14ac:dyDescent="0.25">
      <c r="A44" s="308" t="s">
        <v>1996</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2492</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2" t="s">
        <v>76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90" t="s">
        <v>99</v>
      </c>
      <c r="AE50" s="91" t="s">
        <v>9</v>
      </c>
      <c r="AF50" s="92" t="s">
        <v>1988</v>
      </c>
      <c r="AG50" s="92" t="s">
        <v>1989</v>
      </c>
      <c r="AH50" s="92" t="s">
        <v>1990</v>
      </c>
      <c r="AI50" s="93" t="s">
        <v>1991</v>
      </c>
      <c r="AJ50" s="92"/>
      <c r="AK50" s="93" t="s">
        <v>1992</v>
      </c>
    </row>
    <row r="51" spans="1:37" ht="25" customHeight="1" thickTop="1" thickBot="1" x14ac:dyDescent="0.3">
      <c r="A51" s="275" t="s">
        <v>1060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5" t="s">
        <v>1062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5" t="s">
        <v>2494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5" t="s">
        <v>2495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5" t="s">
        <v>2496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5" t="s">
        <v>2497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5" t="s">
        <v>2498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5" t="s">
        <v>2499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5" t="s">
        <v>2500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5" t="s">
        <v>2501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5" t="s">
        <v>2502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5" t="s">
        <v>2503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5" t="s">
        <v>2504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5" t="s">
        <v>2505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5" t="s">
        <v>2506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5" t="s">
        <v>2507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5" t="s">
        <v>2508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5" t="s">
        <v>2509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5" t="s">
        <v>2510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5" t="s">
        <v>2511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5" t="s">
        <v>2512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5" t="s">
        <v>2513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5" t="s">
        <v>2514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5" t="s">
        <v>2515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5" t="s">
        <v>2516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5" t="s">
        <v>2517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5" t="s">
        <v>2518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5" t="s">
        <v>2519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5" t="s">
        <v>2520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1" t="s">
        <v>1999</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95">
        <f>SUM(AE51:AE79)</f>
        <v>4.3478260869565233</v>
      </c>
      <c r="AF80" s="65"/>
      <c r="AG80" s="98">
        <f>SUM(AG51:AG79)</f>
        <v>29</v>
      </c>
      <c r="AH80" s="99"/>
      <c r="AI80" s="100"/>
      <c r="AJ80" s="100"/>
      <c r="AK80" s="100"/>
    </row>
    <row r="81" spans="1:37" ht="25" customHeight="1" x14ac:dyDescent="0.25">
      <c r="A81" s="308" t="s">
        <v>2000</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2" t="s">
        <v>111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11" t="s">
        <v>99</v>
      </c>
      <c r="AE83" s="112" t="s">
        <v>9</v>
      </c>
      <c r="AF83" s="92" t="s">
        <v>1988</v>
      </c>
      <c r="AG83" s="92" t="s">
        <v>1989</v>
      </c>
      <c r="AH83" s="92" t="s">
        <v>1990</v>
      </c>
      <c r="AI83" s="93" t="s">
        <v>1991</v>
      </c>
      <c r="AJ83" s="92"/>
      <c r="AK83" s="93" t="s">
        <v>1992</v>
      </c>
    </row>
    <row r="84" spans="1:37" ht="25" customHeight="1" thickTop="1" thickBot="1" x14ac:dyDescent="0.3">
      <c r="A84" s="275" t="s">
        <v>2521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5" t="s">
        <v>1531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5" t="s">
        <v>1532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5" t="s">
        <v>1533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5" t="s">
        <v>2522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1" t="s">
        <v>2001</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95">
        <f>SUM(AE84:AE88)</f>
        <v>4.3478260869565215</v>
      </c>
      <c r="AF89" s="65"/>
      <c r="AG89" s="98">
        <f>SUM(AG84:AG88)</f>
        <v>5</v>
      </c>
      <c r="AH89" s="99"/>
      <c r="AI89" s="100"/>
      <c r="AJ89" s="100"/>
      <c r="AK89" s="100"/>
    </row>
    <row r="90" spans="1:37" ht="25" customHeight="1" x14ac:dyDescent="0.25">
      <c r="A90" s="308" t="s">
        <v>2002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2523</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2" t="s">
        <v>76</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69" t="s">
        <v>99</v>
      </c>
      <c r="AE96" s="113" t="s">
        <v>9</v>
      </c>
      <c r="AF96" s="92" t="s">
        <v>1988</v>
      </c>
      <c r="AG96" s="92" t="s">
        <v>1989</v>
      </c>
      <c r="AH96" s="92" t="s">
        <v>1990</v>
      </c>
      <c r="AI96" s="93" t="s">
        <v>1991</v>
      </c>
      <c r="AJ96" s="92"/>
      <c r="AK96" s="93" t="s">
        <v>1992</v>
      </c>
    </row>
    <row r="97" spans="1:37" ht="25" customHeight="1" thickTop="1" thickBot="1" x14ac:dyDescent="0.3">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5" t="s">
        <v>1062</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5" t="s">
        <v>2525</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5" t="s">
        <v>2526</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5" t="s">
        <v>2527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5" t="s">
        <v>2528</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5" t="s">
        <v>2529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5" t="s">
        <v>2530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5" t="s">
        <v>2531</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5" t="s">
        <v>2532</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5" t="s">
        <v>2533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5" t="s">
        <v>2534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5" t="s">
        <v>2535</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5" t="s">
        <v>2536</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1" t="s">
        <v>2004</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95">
        <f>SUM(AE97:AE110)</f>
        <v>4.3478260869565215</v>
      </c>
      <c r="AF111" s="65"/>
      <c r="AG111" s="98">
        <f>SUM(AG97:AG110)</f>
        <v>14</v>
      </c>
      <c r="AH111" s="99"/>
      <c r="AI111" s="100"/>
      <c r="AJ111" s="100"/>
      <c r="AK111" s="100"/>
    </row>
    <row r="112" spans="1:37" ht="25" customHeight="1" x14ac:dyDescent="0.25">
      <c r="A112" s="308" t="s">
        <v>2005</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2" t="s">
        <v>111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11" t="s">
        <v>99</v>
      </c>
      <c r="AE114" s="112" t="s">
        <v>9</v>
      </c>
      <c r="AF114" s="92" t="s">
        <v>1988</v>
      </c>
      <c r="AG114" s="92" t="s">
        <v>1989</v>
      </c>
      <c r="AH114" s="92" t="s">
        <v>1990</v>
      </c>
      <c r="AI114" s="93" t="s">
        <v>1991</v>
      </c>
      <c r="AJ114" s="92"/>
      <c r="AK114" s="93" t="s">
        <v>1992</v>
      </c>
    </row>
    <row r="115" spans="1:37" ht="25" customHeight="1" thickTop="1" thickBot="1" x14ac:dyDescent="0.3">
      <c r="A115" s="275" t="s">
        <v>2537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5" t="s">
        <v>1223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5" t="s">
        <v>1225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5" t="s">
        <v>1227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5" t="s">
        <v>2538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1" t="s">
        <v>2006</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95">
        <f>SUM(AE115:AE119)</f>
        <v>4.3478260869565215</v>
      </c>
      <c r="AF120" s="65"/>
      <c r="AG120" s="98">
        <f>SUM(AG115:AG119)</f>
        <v>5</v>
      </c>
      <c r="AH120" s="99"/>
      <c r="AI120" s="100"/>
      <c r="AJ120" s="100"/>
      <c r="AK120" s="100"/>
    </row>
    <row r="121" spans="1:37" ht="25" customHeight="1" x14ac:dyDescent="0.25">
      <c r="A121" s="308" t="s">
        <v>2007</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2539</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2" t="s">
        <v>76</v>
      </c>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69" t="s">
        <v>99</v>
      </c>
      <c r="AE127" s="113" t="s">
        <v>9</v>
      </c>
      <c r="AF127" s="92" t="s">
        <v>1988</v>
      </c>
      <c r="AG127" s="92" t="s">
        <v>1989</v>
      </c>
      <c r="AH127" s="92" t="s">
        <v>1990</v>
      </c>
      <c r="AI127" s="93" t="s">
        <v>1991</v>
      </c>
      <c r="AJ127" s="92"/>
      <c r="AK127" s="93" t="s">
        <v>1992</v>
      </c>
    </row>
    <row r="128" spans="1:37" ht="25" customHeight="1" thickTop="1" thickBot="1" x14ac:dyDescent="0.3">
      <c r="A128" s="275" t="s">
        <v>2541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275" t="s">
        <v>1062</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275" t="s">
        <v>2542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275" t="s">
        <v>2543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275" t="s">
        <v>2544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275" t="s">
        <v>2545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275" t="s">
        <v>2546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275" t="s">
        <v>2547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275" t="s">
        <v>2548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275" t="s">
        <v>2549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275" t="s">
        <v>2550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275" t="s">
        <v>2551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275" t="s">
        <v>2552</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275" t="s">
        <v>2553</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275" t="s">
        <v>2554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275" t="s">
        <v>2555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275" t="s">
        <v>2556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275" t="s">
        <v>2557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275" t="s">
        <v>2558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275" t="s">
        <v>2559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275" t="s">
        <v>2560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21" t="s">
        <v>2009</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5">
        <f>SUM(AE128:AE148)</f>
        <v>4.3478260869565224</v>
      </c>
      <c r="AF149" s="65"/>
      <c r="AG149" s="98">
        <f>SUM(AG128:AG148)</f>
        <v>21</v>
      </c>
      <c r="AH149" s="99"/>
      <c r="AI149" s="100"/>
      <c r="AJ149" s="100"/>
      <c r="AK149" s="100"/>
    </row>
    <row r="150" spans="1:37" ht="25" customHeight="1" x14ac:dyDescent="0.25">
      <c r="A150" s="308" t="s">
        <v>2010</v>
      </c>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2" t="s">
        <v>111</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111" t="s">
        <v>99</v>
      </c>
      <c r="AE152" s="112" t="s">
        <v>9</v>
      </c>
      <c r="AF152" s="92" t="s">
        <v>1988</v>
      </c>
      <c r="AG152" s="92" t="s">
        <v>1989</v>
      </c>
      <c r="AH152" s="92" t="s">
        <v>1990</v>
      </c>
      <c r="AI152" s="93" t="s">
        <v>1991</v>
      </c>
      <c r="AJ152" s="92"/>
      <c r="AK152" s="93" t="s">
        <v>1992</v>
      </c>
    </row>
    <row r="153" spans="1:37" ht="25" customHeight="1" thickTop="1" thickBot="1" x14ac:dyDescent="0.3">
      <c r="A153" s="275" t="s">
        <v>2561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5" t="s">
        <v>2562</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5" t="s">
        <v>2563</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5" t="s">
        <v>2565</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5" t="s">
        <v>2566</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1" t="s">
        <v>2011</v>
      </c>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95">
        <f>SUM(AE153:AE157)</f>
        <v>4.3478260869565215</v>
      </c>
      <c r="AF158" s="65"/>
      <c r="AG158" s="98">
        <f>SUM(AG153:AG157)</f>
        <v>5</v>
      </c>
      <c r="AH158" s="99"/>
      <c r="AI158" s="100"/>
      <c r="AJ158" s="100"/>
      <c r="AK158" s="100"/>
    </row>
    <row r="159" spans="1:37" ht="25" customHeight="1" x14ac:dyDescent="0.25">
      <c r="A159" s="308" t="s">
        <v>2012</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2567</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2" t="s">
        <v>76</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69" t="s">
        <v>99</v>
      </c>
      <c r="AE165" s="113" t="s">
        <v>9</v>
      </c>
      <c r="AF165" s="92" t="s">
        <v>1988</v>
      </c>
      <c r="AG165" s="92" t="s">
        <v>1989</v>
      </c>
      <c r="AH165" s="92" t="s">
        <v>1990</v>
      </c>
      <c r="AI165" s="93" t="s">
        <v>1991</v>
      </c>
      <c r="AJ165" s="92"/>
      <c r="AK165" s="93" t="s">
        <v>1992</v>
      </c>
    </row>
    <row r="166" spans="1:37" ht="25" customHeight="1" thickTop="1" thickBot="1" x14ac:dyDescent="0.3">
      <c r="A166" s="275" t="s">
        <v>1060</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275" t="s">
        <v>1062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275" t="s">
        <v>2569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275" t="s">
        <v>2570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275" t="s">
        <v>2571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275" t="s">
        <v>2497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275" t="s">
        <v>2572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275" t="s">
        <v>2573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275" t="s">
        <v>2574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275" t="s">
        <v>2575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275" t="s">
        <v>2576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275" t="s">
        <v>2577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275" t="s">
        <v>2578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275" t="s">
        <v>2579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275" t="s">
        <v>2580</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275" t="s">
        <v>2581</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275" t="s">
        <v>2582</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275" t="s">
        <v>2583</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275" t="s">
        <v>2584</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275" t="s">
        <v>2585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275" t="s">
        <v>2586</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275" t="s">
        <v>2587</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275" t="s">
        <v>2588</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275" t="s">
        <v>2589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275" t="s">
        <v>2590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275" t="s">
        <v>2591</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275" t="s">
        <v>2592</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275" t="s">
        <v>2593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275" t="s">
        <v>2594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275" t="s">
        <v>2595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275" t="s">
        <v>2596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21" t="s">
        <v>2013</v>
      </c>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95">
        <f>SUM(AE166:AE196)</f>
        <v>4.3478260869565242</v>
      </c>
      <c r="AF197" s="65"/>
      <c r="AG197" s="98">
        <f>SUM(AG166:AG196)</f>
        <v>31</v>
      </c>
      <c r="AH197" s="99"/>
      <c r="AI197" s="100"/>
      <c r="AJ197" s="100"/>
      <c r="AK197" s="100"/>
    </row>
    <row r="198" spans="1:37" ht="25" customHeight="1" x14ac:dyDescent="0.25">
      <c r="A198" s="308" t="s">
        <v>2014</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2" t="s">
        <v>111</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111" t="s">
        <v>99</v>
      </c>
      <c r="AE200" s="112" t="s">
        <v>9</v>
      </c>
      <c r="AF200" s="92" t="s">
        <v>1988</v>
      </c>
      <c r="AG200" s="92" t="s">
        <v>1989</v>
      </c>
      <c r="AH200" s="92" t="s">
        <v>1990</v>
      </c>
      <c r="AI200" s="93" t="s">
        <v>1991</v>
      </c>
      <c r="AJ200" s="92"/>
      <c r="AK200" s="93" t="s">
        <v>1992</v>
      </c>
    </row>
    <row r="201" spans="1:37" ht="25" customHeight="1" thickTop="1" thickBot="1" x14ac:dyDescent="0.3">
      <c r="A201" s="275" t="s">
        <v>2597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5" t="s">
        <v>2598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5" t="s">
        <v>2599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5" t="s">
        <v>2600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5" t="s">
        <v>2601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1" t="s">
        <v>2015</v>
      </c>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95">
        <f>SUM(AE201:AE205)</f>
        <v>4.3478260869565215</v>
      </c>
      <c r="AF206" s="65"/>
      <c r="AG206" s="98">
        <f>SUM(AG201:AG205)</f>
        <v>5</v>
      </c>
      <c r="AH206" s="99"/>
      <c r="AI206" s="100"/>
      <c r="AJ206" s="100"/>
      <c r="AK206" s="100"/>
    </row>
    <row r="207" spans="1:37" ht="25" customHeight="1" x14ac:dyDescent="0.25">
      <c r="A207" s="308" t="s">
        <v>2016</v>
      </c>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2955</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2" t="s">
        <v>76</v>
      </c>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69" t="s">
        <v>99</v>
      </c>
      <c r="AE213" s="113" t="s">
        <v>9</v>
      </c>
      <c r="AF213" s="92" t="s">
        <v>1988</v>
      </c>
      <c r="AG213" s="92" t="s">
        <v>1989</v>
      </c>
      <c r="AH213" s="92" t="s">
        <v>1990</v>
      </c>
      <c r="AI213" s="93" t="s">
        <v>1991</v>
      </c>
      <c r="AJ213" s="92"/>
      <c r="AK213" s="93" t="s">
        <v>1992</v>
      </c>
    </row>
    <row r="214" spans="1:37" ht="25" customHeight="1" thickTop="1" thickBot="1" x14ac:dyDescent="0.3">
      <c r="A214" s="275" t="s">
        <v>2604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2</v>
      </c>
      <c r="AE214" s="95">
        <f t="shared" ref="AE214:AE250" si="65">IF(AG214=1,AK214,AG214)</f>
        <v>0.11750881316098707</v>
      </c>
      <c r="AF214">
        <f t="shared" ref="AF214:AF250" si="66">AD214/2</f>
        <v>1</v>
      </c>
      <c r="AG214" s="92">
        <f t="shared" ref="AG214:AG250" si="67">IF(AND(AF214&gt;=0,AF214&lt;=1),1,"No aplica")</f>
        <v>1</v>
      </c>
      <c r="AH214" s="96">
        <f t="shared" ref="AH214:AH250" si="68">AD214/(AG214*2)</f>
        <v>1</v>
      </c>
      <c r="AI214" s="97">
        <f t="shared" ref="AI214:AI250" si="69">IF(AG214=1,AG214/$AG$251,"No aplica")</f>
        <v>2.7027027027027029E-2</v>
      </c>
      <c r="AJ214" s="97">
        <f t="shared" ref="AJ214:AJ250" si="70">AF214*AI214</f>
        <v>2.7027027027027029E-2</v>
      </c>
      <c r="AK214" s="97">
        <f t="shared" ref="AK214:AK250" si="71">AJ214*$AE$23</f>
        <v>0.11750881316098707</v>
      </c>
    </row>
    <row r="215" spans="1:37" ht="25" customHeight="1" thickTop="1" thickBot="1" x14ac:dyDescent="0.3">
      <c r="A215" s="275" t="s">
        <v>1062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2</v>
      </c>
      <c r="AE215" s="95">
        <f t="shared" si="65"/>
        <v>0.11750881316098707</v>
      </c>
      <c r="AF215">
        <f t="shared" si="66"/>
        <v>1</v>
      </c>
      <c r="AG215" s="92">
        <f t="shared" si="67"/>
        <v>1</v>
      </c>
      <c r="AH215" s="96">
        <f t="shared" si="68"/>
        <v>1</v>
      </c>
      <c r="AI215" s="97">
        <f t="shared" si="69"/>
        <v>2.7027027027027029E-2</v>
      </c>
      <c r="AJ215" s="97">
        <f t="shared" si="70"/>
        <v>2.7027027027027029E-2</v>
      </c>
      <c r="AK215" s="97">
        <f t="shared" si="71"/>
        <v>0.11750881316098707</v>
      </c>
    </row>
    <row r="216" spans="1:37" ht="25" customHeight="1" thickTop="1" thickBot="1" x14ac:dyDescent="0.3">
      <c r="A216" s="275" t="s">
        <v>2605</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2</v>
      </c>
      <c r="AE216" s="95">
        <f t="shared" si="65"/>
        <v>0.11750881316098707</v>
      </c>
      <c r="AF216">
        <f t="shared" si="66"/>
        <v>1</v>
      </c>
      <c r="AG216" s="92">
        <f t="shared" si="67"/>
        <v>1</v>
      </c>
      <c r="AH216" s="96">
        <f t="shared" si="68"/>
        <v>1</v>
      </c>
      <c r="AI216" s="97">
        <f t="shared" si="69"/>
        <v>2.7027027027027029E-2</v>
      </c>
      <c r="AJ216" s="97">
        <f t="shared" si="70"/>
        <v>2.7027027027027029E-2</v>
      </c>
      <c r="AK216" s="97">
        <f t="shared" si="71"/>
        <v>0.11750881316098707</v>
      </c>
    </row>
    <row r="217" spans="1:37" ht="25" customHeight="1" thickTop="1" thickBot="1" x14ac:dyDescent="0.3">
      <c r="A217" s="275" t="s">
        <v>2543</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2</v>
      </c>
      <c r="AE217" s="95">
        <f t="shared" si="65"/>
        <v>0.11750881316098707</v>
      </c>
      <c r="AF217">
        <f t="shared" si="66"/>
        <v>1</v>
      </c>
      <c r="AG217" s="92">
        <f t="shared" si="67"/>
        <v>1</v>
      </c>
      <c r="AH217" s="96">
        <f t="shared" si="68"/>
        <v>1</v>
      </c>
      <c r="AI217" s="97">
        <f t="shared" si="69"/>
        <v>2.7027027027027029E-2</v>
      </c>
      <c r="AJ217" s="97">
        <f t="shared" si="70"/>
        <v>2.7027027027027029E-2</v>
      </c>
      <c r="AK217" s="97">
        <f t="shared" si="71"/>
        <v>0.11750881316098707</v>
      </c>
    </row>
    <row r="218" spans="1:37" ht="25" customHeight="1" thickTop="1" thickBot="1" x14ac:dyDescent="0.3">
      <c r="A218" s="275" t="s">
        <v>2606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2</v>
      </c>
      <c r="AE218" s="95">
        <f t="shared" si="65"/>
        <v>0.11750881316098707</v>
      </c>
      <c r="AF218">
        <f t="shared" si="66"/>
        <v>1</v>
      </c>
      <c r="AG218" s="92">
        <f t="shared" si="67"/>
        <v>1</v>
      </c>
      <c r="AH218" s="96">
        <f t="shared" si="68"/>
        <v>1</v>
      </c>
      <c r="AI218" s="97">
        <f t="shared" si="69"/>
        <v>2.7027027027027029E-2</v>
      </c>
      <c r="AJ218" s="97">
        <f t="shared" si="70"/>
        <v>2.7027027027027029E-2</v>
      </c>
      <c r="AK218" s="97">
        <f t="shared" si="71"/>
        <v>0.11750881316098707</v>
      </c>
    </row>
    <row r="219" spans="1:37" ht="25" customHeight="1" thickTop="1" thickBot="1" x14ac:dyDescent="0.3">
      <c r="A219" s="275" t="s">
        <v>2497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2</v>
      </c>
      <c r="AE219" s="95">
        <f t="shared" si="65"/>
        <v>0.11750881316098707</v>
      </c>
      <c r="AF219">
        <f t="shared" si="66"/>
        <v>1</v>
      </c>
      <c r="AG219" s="92">
        <f t="shared" si="67"/>
        <v>1</v>
      </c>
      <c r="AH219" s="96">
        <f t="shared" si="68"/>
        <v>1</v>
      </c>
      <c r="AI219" s="97">
        <f t="shared" si="69"/>
        <v>2.7027027027027029E-2</v>
      </c>
      <c r="AJ219" s="97">
        <f t="shared" si="70"/>
        <v>2.7027027027027029E-2</v>
      </c>
      <c r="AK219" s="97">
        <f t="shared" si="71"/>
        <v>0.11750881316098707</v>
      </c>
    </row>
    <row r="220" spans="1:37" ht="25" customHeight="1" thickTop="1" thickBot="1" x14ac:dyDescent="0.3">
      <c r="A220" s="275" t="s">
        <v>2607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2</v>
      </c>
      <c r="AE220" s="95">
        <f t="shared" si="65"/>
        <v>0.11750881316098707</v>
      </c>
      <c r="AF220">
        <f t="shared" si="66"/>
        <v>1</v>
      </c>
      <c r="AG220" s="92">
        <f t="shared" si="67"/>
        <v>1</v>
      </c>
      <c r="AH220" s="96">
        <f t="shared" si="68"/>
        <v>1</v>
      </c>
      <c r="AI220" s="97">
        <f t="shared" si="69"/>
        <v>2.7027027027027029E-2</v>
      </c>
      <c r="AJ220" s="97">
        <f t="shared" si="70"/>
        <v>2.7027027027027029E-2</v>
      </c>
      <c r="AK220" s="97">
        <f t="shared" si="71"/>
        <v>0.11750881316098707</v>
      </c>
    </row>
    <row r="221" spans="1:37" ht="25" customHeight="1" thickTop="1" thickBot="1" x14ac:dyDescent="0.3">
      <c r="A221" s="275" t="s">
        <v>2608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2</v>
      </c>
      <c r="AE221" s="95">
        <f t="shared" si="65"/>
        <v>0.11750881316098707</v>
      </c>
      <c r="AF221">
        <f t="shared" si="66"/>
        <v>1</v>
      </c>
      <c r="AG221" s="92">
        <f t="shared" si="67"/>
        <v>1</v>
      </c>
      <c r="AH221" s="96">
        <f t="shared" si="68"/>
        <v>1</v>
      </c>
      <c r="AI221" s="97">
        <f t="shared" si="69"/>
        <v>2.7027027027027029E-2</v>
      </c>
      <c r="AJ221" s="97">
        <f t="shared" si="70"/>
        <v>2.7027027027027029E-2</v>
      </c>
      <c r="AK221" s="97">
        <f t="shared" si="71"/>
        <v>0.11750881316098707</v>
      </c>
    </row>
    <row r="222" spans="1:37" ht="25" customHeight="1" thickTop="1" thickBot="1" x14ac:dyDescent="0.3">
      <c r="A222" s="275" t="s">
        <v>2609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2</v>
      </c>
      <c r="AE222" s="95">
        <f t="shared" si="65"/>
        <v>0.11750881316098707</v>
      </c>
      <c r="AF222">
        <f t="shared" si="66"/>
        <v>1</v>
      </c>
      <c r="AG222" s="92">
        <f t="shared" si="67"/>
        <v>1</v>
      </c>
      <c r="AH222" s="96">
        <f t="shared" si="68"/>
        <v>1</v>
      </c>
      <c r="AI222" s="97">
        <f t="shared" si="69"/>
        <v>2.7027027027027029E-2</v>
      </c>
      <c r="AJ222" s="97">
        <f t="shared" si="70"/>
        <v>2.7027027027027029E-2</v>
      </c>
      <c r="AK222" s="97">
        <f t="shared" si="71"/>
        <v>0.11750881316098707</v>
      </c>
    </row>
    <row r="223" spans="1:37" ht="25" customHeight="1" thickTop="1" thickBot="1" x14ac:dyDescent="0.3">
      <c r="A223" s="275" t="s">
        <v>2610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2</v>
      </c>
      <c r="AE223" s="95">
        <f t="shared" si="65"/>
        <v>0.11750881316098707</v>
      </c>
      <c r="AF223">
        <f t="shared" si="66"/>
        <v>1</v>
      </c>
      <c r="AG223" s="92">
        <f t="shared" si="67"/>
        <v>1</v>
      </c>
      <c r="AH223" s="96">
        <f t="shared" si="68"/>
        <v>1</v>
      </c>
      <c r="AI223" s="97">
        <f t="shared" si="69"/>
        <v>2.7027027027027029E-2</v>
      </c>
      <c r="AJ223" s="97">
        <f t="shared" si="70"/>
        <v>2.7027027027027029E-2</v>
      </c>
      <c r="AK223" s="97">
        <f t="shared" si="71"/>
        <v>0.11750881316098707</v>
      </c>
    </row>
    <row r="224" spans="1:37" ht="25" customHeight="1" thickTop="1" thickBot="1" x14ac:dyDescent="0.3">
      <c r="A224" s="275" t="s">
        <v>2611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2</v>
      </c>
      <c r="AE224" s="95">
        <f t="shared" si="65"/>
        <v>0.11750881316098707</v>
      </c>
      <c r="AF224">
        <f t="shared" si="66"/>
        <v>1</v>
      </c>
      <c r="AG224" s="92">
        <f t="shared" si="67"/>
        <v>1</v>
      </c>
      <c r="AH224" s="96">
        <f t="shared" si="68"/>
        <v>1</v>
      </c>
      <c r="AI224" s="97">
        <f t="shared" si="69"/>
        <v>2.7027027027027029E-2</v>
      </c>
      <c r="AJ224" s="97">
        <f t="shared" si="70"/>
        <v>2.7027027027027029E-2</v>
      </c>
      <c r="AK224" s="97">
        <f t="shared" si="71"/>
        <v>0.11750881316098707</v>
      </c>
    </row>
    <row r="225" spans="1:37" ht="25" customHeight="1" thickTop="1" thickBot="1" x14ac:dyDescent="0.3">
      <c r="A225" s="275" t="s">
        <v>2612</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2</v>
      </c>
      <c r="AE225" s="95">
        <f t="shared" si="65"/>
        <v>0.11750881316098707</v>
      </c>
      <c r="AF225">
        <f t="shared" si="66"/>
        <v>1</v>
      </c>
      <c r="AG225" s="92">
        <f t="shared" si="67"/>
        <v>1</v>
      </c>
      <c r="AH225" s="96">
        <f t="shared" si="68"/>
        <v>1</v>
      </c>
      <c r="AI225" s="97">
        <f t="shared" si="69"/>
        <v>2.7027027027027029E-2</v>
      </c>
      <c r="AJ225" s="97">
        <f t="shared" si="70"/>
        <v>2.7027027027027029E-2</v>
      </c>
      <c r="AK225" s="97">
        <f t="shared" si="71"/>
        <v>0.11750881316098707</v>
      </c>
    </row>
    <row r="226" spans="1:37" ht="25" customHeight="1" thickTop="1" thickBot="1" x14ac:dyDescent="0.3">
      <c r="A226" s="275" t="s">
        <v>2613</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2</v>
      </c>
      <c r="AE226" s="95">
        <f t="shared" si="65"/>
        <v>0.11750881316098707</v>
      </c>
      <c r="AF226">
        <f t="shared" si="66"/>
        <v>1</v>
      </c>
      <c r="AG226" s="92">
        <f t="shared" si="67"/>
        <v>1</v>
      </c>
      <c r="AH226" s="96">
        <f t="shared" si="68"/>
        <v>1</v>
      </c>
      <c r="AI226" s="97">
        <f t="shared" si="69"/>
        <v>2.7027027027027029E-2</v>
      </c>
      <c r="AJ226" s="97">
        <f t="shared" si="70"/>
        <v>2.7027027027027029E-2</v>
      </c>
      <c r="AK226" s="97">
        <f t="shared" si="71"/>
        <v>0.11750881316098707</v>
      </c>
    </row>
    <row r="227" spans="1:37" ht="25" customHeight="1" thickTop="1" thickBot="1" x14ac:dyDescent="0.3">
      <c r="A227" s="275" t="s">
        <v>2614</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2</v>
      </c>
      <c r="AE227" s="95">
        <f t="shared" si="65"/>
        <v>0.11750881316098707</v>
      </c>
      <c r="AF227">
        <f t="shared" si="66"/>
        <v>1</v>
      </c>
      <c r="AG227" s="92">
        <f t="shared" si="67"/>
        <v>1</v>
      </c>
      <c r="AH227" s="96">
        <f t="shared" si="68"/>
        <v>1</v>
      </c>
      <c r="AI227" s="97">
        <f t="shared" si="69"/>
        <v>2.7027027027027029E-2</v>
      </c>
      <c r="AJ227" s="97">
        <f t="shared" si="70"/>
        <v>2.7027027027027029E-2</v>
      </c>
      <c r="AK227" s="97">
        <f t="shared" si="71"/>
        <v>0.11750881316098707</v>
      </c>
    </row>
    <row r="228" spans="1:37" ht="25" customHeight="1" thickTop="1" thickBot="1" x14ac:dyDescent="0.3">
      <c r="A228" s="275" t="s">
        <v>2615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2</v>
      </c>
      <c r="AE228" s="95">
        <f t="shared" si="65"/>
        <v>0.11750881316098707</v>
      </c>
      <c r="AF228">
        <f t="shared" si="66"/>
        <v>1</v>
      </c>
      <c r="AG228" s="92">
        <f t="shared" si="67"/>
        <v>1</v>
      </c>
      <c r="AH228" s="96">
        <f t="shared" si="68"/>
        <v>1</v>
      </c>
      <c r="AI228" s="97">
        <f t="shared" si="69"/>
        <v>2.7027027027027029E-2</v>
      </c>
      <c r="AJ228" s="97">
        <f t="shared" si="70"/>
        <v>2.7027027027027029E-2</v>
      </c>
      <c r="AK228" s="97">
        <f t="shared" si="71"/>
        <v>0.11750881316098707</v>
      </c>
    </row>
    <row r="229" spans="1:37" ht="25" customHeight="1" thickTop="1" thickBot="1" x14ac:dyDescent="0.3">
      <c r="A229" s="275" t="s">
        <v>2616</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2</v>
      </c>
      <c r="AE229" s="95">
        <f t="shared" si="65"/>
        <v>0.11750881316098707</v>
      </c>
      <c r="AF229">
        <f t="shared" si="66"/>
        <v>1</v>
      </c>
      <c r="AG229" s="92">
        <f t="shared" si="67"/>
        <v>1</v>
      </c>
      <c r="AH229" s="96">
        <f t="shared" si="68"/>
        <v>1</v>
      </c>
      <c r="AI229" s="97">
        <f t="shared" si="69"/>
        <v>2.7027027027027029E-2</v>
      </c>
      <c r="AJ229" s="97">
        <f t="shared" si="70"/>
        <v>2.7027027027027029E-2</v>
      </c>
      <c r="AK229" s="97">
        <f t="shared" si="71"/>
        <v>0.11750881316098707</v>
      </c>
    </row>
    <row r="230" spans="1:37" ht="25" customHeight="1" thickTop="1" thickBot="1" x14ac:dyDescent="0.3">
      <c r="A230" s="275" t="s">
        <v>2617</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2</v>
      </c>
      <c r="AE230" s="95">
        <f t="shared" si="65"/>
        <v>0.11750881316098707</v>
      </c>
      <c r="AF230">
        <f t="shared" si="66"/>
        <v>1</v>
      </c>
      <c r="AG230" s="92">
        <f t="shared" si="67"/>
        <v>1</v>
      </c>
      <c r="AH230" s="96">
        <f t="shared" si="68"/>
        <v>1</v>
      </c>
      <c r="AI230" s="97">
        <f t="shared" si="69"/>
        <v>2.7027027027027029E-2</v>
      </c>
      <c r="AJ230" s="97">
        <f t="shared" si="70"/>
        <v>2.7027027027027029E-2</v>
      </c>
      <c r="AK230" s="97">
        <f t="shared" si="71"/>
        <v>0.11750881316098707</v>
      </c>
    </row>
    <row r="231" spans="1:37" ht="25" customHeight="1" thickTop="1" thickBot="1" x14ac:dyDescent="0.3">
      <c r="A231" s="275" t="s">
        <v>2618</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2</v>
      </c>
      <c r="AE231" s="95">
        <f t="shared" si="65"/>
        <v>0.11750881316098707</v>
      </c>
      <c r="AF231">
        <f t="shared" si="66"/>
        <v>1</v>
      </c>
      <c r="AG231" s="92">
        <f t="shared" si="67"/>
        <v>1</v>
      </c>
      <c r="AH231" s="96">
        <f t="shared" si="68"/>
        <v>1</v>
      </c>
      <c r="AI231" s="97">
        <f t="shared" si="69"/>
        <v>2.7027027027027029E-2</v>
      </c>
      <c r="AJ231" s="97">
        <f t="shared" si="70"/>
        <v>2.7027027027027029E-2</v>
      </c>
      <c r="AK231" s="97">
        <f t="shared" si="71"/>
        <v>0.11750881316098707</v>
      </c>
    </row>
    <row r="232" spans="1:37" ht="25" customHeight="1" thickTop="1" thickBot="1" x14ac:dyDescent="0.3">
      <c r="A232" s="275" t="s">
        <v>2619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2</v>
      </c>
      <c r="AE232" s="95">
        <f t="shared" si="65"/>
        <v>0.11750881316098707</v>
      </c>
      <c r="AF232">
        <f t="shared" si="66"/>
        <v>1</v>
      </c>
      <c r="AG232" s="92">
        <f t="shared" si="67"/>
        <v>1</v>
      </c>
      <c r="AH232" s="96">
        <f t="shared" si="68"/>
        <v>1</v>
      </c>
      <c r="AI232" s="97">
        <f t="shared" si="69"/>
        <v>2.7027027027027029E-2</v>
      </c>
      <c r="AJ232" s="97">
        <f t="shared" si="70"/>
        <v>2.7027027027027029E-2</v>
      </c>
      <c r="AK232" s="97">
        <f t="shared" si="71"/>
        <v>0.11750881316098707</v>
      </c>
    </row>
    <row r="233" spans="1:37" ht="25" customHeight="1" thickTop="1" thickBot="1" x14ac:dyDescent="0.3">
      <c r="A233" s="275" t="s">
        <v>2620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2</v>
      </c>
      <c r="AE233" s="95">
        <f t="shared" si="65"/>
        <v>0.11750881316098707</v>
      </c>
      <c r="AF233">
        <f t="shared" si="66"/>
        <v>1</v>
      </c>
      <c r="AG233" s="92">
        <f t="shared" si="67"/>
        <v>1</v>
      </c>
      <c r="AH233" s="96">
        <f t="shared" si="68"/>
        <v>1</v>
      </c>
      <c r="AI233" s="97">
        <f t="shared" si="69"/>
        <v>2.7027027027027029E-2</v>
      </c>
      <c r="AJ233" s="97">
        <f t="shared" si="70"/>
        <v>2.7027027027027029E-2</v>
      </c>
      <c r="AK233" s="97">
        <f t="shared" si="71"/>
        <v>0.11750881316098707</v>
      </c>
    </row>
    <row r="234" spans="1:37" ht="25" customHeight="1" thickTop="1" thickBot="1" x14ac:dyDescent="0.3">
      <c r="A234" s="275" t="s">
        <v>2621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2</v>
      </c>
      <c r="AE234" s="95">
        <f t="shared" si="65"/>
        <v>0.11750881316098707</v>
      </c>
      <c r="AF234">
        <f t="shared" si="66"/>
        <v>1</v>
      </c>
      <c r="AG234" s="92">
        <f t="shared" si="67"/>
        <v>1</v>
      </c>
      <c r="AH234" s="96">
        <f t="shared" si="68"/>
        <v>1</v>
      </c>
      <c r="AI234" s="97">
        <f t="shared" si="69"/>
        <v>2.7027027027027029E-2</v>
      </c>
      <c r="AJ234" s="97">
        <f t="shared" si="70"/>
        <v>2.7027027027027029E-2</v>
      </c>
      <c r="AK234" s="97">
        <f t="shared" si="71"/>
        <v>0.11750881316098707</v>
      </c>
    </row>
    <row r="235" spans="1:37" ht="25" customHeight="1" thickTop="1" thickBot="1" x14ac:dyDescent="0.3">
      <c r="A235" s="275" t="s">
        <v>2622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2</v>
      </c>
      <c r="AE235" s="95">
        <f t="shared" si="65"/>
        <v>0.11750881316098707</v>
      </c>
      <c r="AF235">
        <f t="shared" si="66"/>
        <v>1</v>
      </c>
      <c r="AG235" s="92">
        <f t="shared" si="67"/>
        <v>1</v>
      </c>
      <c r="AH235" s="96">
        <f t="shared" si="68"/>
        <v>1</v>
      </c>
      <c r="AI235" s="97">
        <f t="shared" si="69"/>
        <v>2.7027027027027029E-2</v>
      </c>
      <c r="AJ235" s="97">
        <f t="shared" si="70"/>
        <v>2.7027027027027029E-2</v>
      </c>
      <c r="AK235" s="97">
        <f t="shared" si="71"/>
        <v>0.11750881316098707</v>
      </c>
    </row>
    <row r="236" spans="1:37" ht="25" customHeight="1" thickTop="1" thickBot="1" x14ac:dyDescent="0.3">
      <c r="A236" s="275" t="s">
        <v>2623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2</v>
      </c>
      <c r="AE236" s="95">
        <f t="shared" si="65"/>
        <v>0.11750881316098707</v>
      </c>
      <c r="AF236">
        <f t="shared" si="66"/>
        <v>1</v>
      </c>
      <c r="AG236" s="92">
        <f t="shared" si="67"/>
        <v>1</v>
      </c>
      <c r="AH236" s="96">
        <f t="shared" si="68"/>
        <v>1</v>
      </c>
      <c r="AI236" s="97">
        <f t="shared" si="69"/>
        <v>2.7027027027027029E-2</v>
      </c>
      <c r="AJ236" s="97">
        <f t="shared" si="70"/>
        <v>2.7027027027027029E-2</v>
      </c>
      <c r="AK236" s="97">
        <f t="shared" si="71"/>
        <v>0.11750881316098707</v>
      </c>
    </row>
    <row r="237" spans="1:37" ht="25" customHeight="1" thickTop="1" thickBot="1" x14ac:dyDescent="0.3">
      <c r="A237" s="275" t="s">
        <v>2624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2</v>
      </c>
      <c r="AE237" s="95">
        <f t="shared" si="65"/>
        <v>0.11750881316098707</v>
      </c>
      <c r="AF237">
        <f t="shared" si="66"/>
        <v>1</v>
      </c>
      <c r="AG237" s="92">
        <f t="shared" si="67"/>
        <v>1</v>
      </c>
      <c r="AH237" s="96">
        <f t="shared" si="68"/>
        <v>1</v>
      </c>
      <c r="AI237" s="97">
        <f t="shared" si="69"/>
        <v>2.7027027027027029E-2</v>
      </c>
      <c r="AJ237" s="97">
        <f t="shared" si="70"/>
        <v>2.7027027027027029E-2</v>
      </c>
      <c r="AK237" s="97">
        <f t="shared" si="71"/>
        <v>0.11750881316098707</v>
      </c>
    </row>
    <row r="238" spans="1:37" ht="25" customHeight="1" thickTop="1" thickBot="1" x14ac:dyDescent="0.3">
      <c r="A238" s="275" t="s">
        <v>2625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2</v>
      </c>
      <c r="AE238" s="95">
        <f t="shared" si="65"/>
        <v>0.11750881316098707</v>
      </c>
      <c r="AF238">
        <f t="shared" si="66"/>
        <v>1</v>
      </c>
      <c r="AG238" s="92">
        <f t="shared" si="67"/>
        <v>1</v>
      </c>
      <c r="AH238" s="96">
        <f t="shared" si="68"/>
        <v>1</v>
      </c>
      <c r="AI238" s="97">
        <f t="shared" si="69"/>
        <v>2.7027027027027029E-2</v>
      </c>
      <c r="AJ238" s="97">
        <f t="shared" si="70"/>
        <v>2.7027027027027029E-2</v>
      </c>
      <c r="AK238" s="97">
        <f t="shared" si="71"/>
        <v>0.11750881316098707</v>
      </c>
    </row>
    <row r="239" spans="1:37" ht="25" customHeight="1" thickTop="1" thickBot="1" x14ac:dyDescent="0.3">
      <c r="A239" s="275" t="s">
        <v>2626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2</v>
      </c>
      <c r="AE239" s="95">
        <f t="shared" si="65"/>
        <v>0.11750881316098707</v>
      </c>
      <c r="AF239">
        <f t="shared" si="66"/>
        <v>1</v>
      </c>
      <c r="AG239" s="92">
        <f t="shared" si="67"/>
        <v>1</v>
      </c>
      <c r="AH239" s="96">
        <f t="shared" si="68"/>
        <v>1</v>
      </c>
      <c r="AI239" s="97">
        <f t="shared" si="69"/>
        <v>2.7027027027027029E-2</v>
      </c>
      <c r="AJ239" s="97">
        <f t="shared" si="70"/>
        <v>2.7027027027027029E-2</v>
      </c>
      <c r="AK239" s="97">
        <f t="shared" si="71"/>
        <v>0.11750881316098707</v>
      </c>
    </row>
    <row r="240" spans="1:37" ht="25" customHeight="1" thickTop="1" thickBot="1" x14ac:dyDescent="0.3">
      <c r="A240" s="275" t="s">
        <v>2627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2</v>
      </c>
      <c r="AE240" s="95">
        <f t="shared" si="65"/>
        <v>0.11750881316098707</v>
      </c>
      <c r="AF240">
        <f t="shared" si="66"/>
        <v>1</v>
      </c>
      <c r="AG240" s="92">
        <f t="shared" si="67"/>
        <v>1</v>
      </c>
      <c r="AH240" s="96">
        <f t="shared" si="68"/>
        <v>1</v>
      </c>
      <c r="AI240" s="97">
        <f t="shared" si="69"/>
        <v>2.7027027027027029E-2</v>
      </c>
      <c r="AJ240" s="97">
        <f t="shared" si="70"/>
        <v>2.7027027027027029E-2</v>
      </c>
      <c r="AK240" s="97">
        <f t="shared" si="71"/>
        <v>0.11750881316098707</v>
      </c>
    </row>
    <row r="241" spans="1:37" ht="25" customHeight="1" thickTop="1" thickBot="1" x14ac:dyDescent="0.3">
      <c r="A241" s="275" t="s">
        <v>2628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2</v>
      </c>
      <c r="AE241" s="95">
        <f t="shared" si="65"/>
        <v>0.11750881316098707</v>
      </c>
      <c r="AF241">
        <f t="shared" si="66"/>
        <v>1</v>
      </c>
      <c r="AG241" s="92">
        <f t="shared" si="67"/>
        <v>1</v>
      </c>
      <c r="AH241" s="96">
        <f t="shared" si="68"/>
        <v>1</v>
      </c>
      <c r="AI241" s="97">
        <f t="shared" si="69"/>
        <v>2.7027027027027029E-2</v>
      </c>
      <c r="AJ241" s="97">
        <f t="shared" si="70"/>
        <v>2.7027027027027029E-2</v>
      </c>
      <c r="AK241" s="97">
        <f t="shared" si="71"/>
        <v>0.11750881316098707</v>
      </c>
    </row>
    <row r="242" spans="1:37" ht="25" customHeight="1" thickTop="1" thickBot="1" x14ac:dyDescent="0.3">
      <c r="A242" s="275" t="s">
        <v>1632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2</v>
      </c>
      <c r="AE242" s="95">
        <f t="shared" si="65"/>
        <v>0.11750881316098707</v>
      </c>
      <c r="AF242">
        <f t="shared" si="66"/>
        <v>1</v>
      </c>
      <c r="AG242" s="92">
        <f t="shared" si="67"/>
        <v>1</v>
      </c>
      <c r="AH242" s="96">
        <f t="shared" si="68"/>
        <v>1</v>
      </c>
      <c r="AI242" s="97">
        <f t="shared" si="69"/>
        <v>2.7027027027027029E-2</v>
      </c>
      <c r="AJ242" s="97">
        <f t="shared" si="70"/>
        <v>2.7027027027027029E-2</v>
      </c>
      <c r="AK242" s="97">
        <f t="shared" si="71"/>
        <v>0.11750881316098707</v>
      </c>
    </row>
    <row r="243" spans="1:37" ht="25" customHeight="1" thickTop="1" thickBot="1" x14ac:dyDescent="0.3">
      <c r="A243" s="275" t="s">
        <v>2629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2</v>
      </c>
      <c r="AE243" s="95">
        <f t="shared" si="65"/>
        <v>0.11750881316098707</v>
      </c>
      <c r="AF243">
        <f t="shared" si="66"/>
        <v>1</v>
      </c>
      <c r="AG243" s="92">
        <f t="shared" si="67"/>
        <v>1</v>
      </c>
      <c r="AH243" s="96">
        <f t="shared" si="68"/>
        <v>1</v>
      </c>
      <c r="AI243" s="97">
        <f t="shared" si="69"/>
        <v>2.7027027027027029E-2</v>
      </c>
      <c r="AJ243" s="97">
        <f t="shared" si="70"/>
        <v>2.7027027027027029E-2</v>
      </c>
      <c r="AK243" s="97">
        <f t="shared" si="71"/>
        <v>0.11750881316098707</v>
      </c>
    </row>
    <row r="244" spans="1:37" ht="25" customHeight="1" thickTop="1" thickBot="1" x14ac:dyDescent="0.3">
      <c r="A244" s="275" t="s">
        <v>2630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2</v>
      </c>
      <c r="AE244" s="95">
        <f t="shared" si="65"/>
        <v>0.11750881316098707</v>
      </c>
      <c r="AF244">
        <f t="shared" si="66"/>
        <v>1</v>
      </c>
      <c r="AG244" s="92">
        <f t="shared" si="67"/>
        <v>1</v>
      </c>
      <c r="AH244" s="96">
        <f t="shared" si="68"/>
        <v>1</v>
      </c>
      <c r="AI244" s="97">
        <f t="shared" si="69"/>
        <v>2.7027027027027029E-2</v>
      </c>
      <c r="AJ244" s="97">
        <f t="shared" si="70"/>
        <v>2.7027027027027029E-2</v>
      </c>
      <c r="AK244" s="97">
        <f t="shared" si="71"/>
        <v>0.11750881316098707</v>
      </c>
    </row>
    <row r="245" spans="1:37" ht="25" customHeight="1" thickTop="1" thickBot="1" x14ac:dyDescent="0.3">
      <c r="A245" s="275" t="s">
        <v>2631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2</v>
      </c>
      <c r="AE245" s="95">
        <f t="shared" si="65"/>
        <v>0.11750881316098707</v>
      </c>
      <c r="AF245">
        <f t="shared" si="66"/>
        <v>1</v>
      </c>
      <c r="AG245" s="92">
        <f t="shared" si="67"/>
        <v>1</v>
      </c>
      <c r="AH245" s="96">
        <f t="shared" si="68"/>
        <v>1</v>
      </c>
      <c r="AI245" s="97">
        <f t="shared" si="69"/>
        <v>2.7027027027027029E-2</v>
      </c>
      <c r="AJ245" s="97">
        <f t="shared" si="70"/>
        <v>2.7027027027027029E-2</v>
      </c>
      <c r="AK245" s="97">
        <f t="shared" si="71"/>
        <v>0.11750881316098707</v>
      </c>
    </row>
    <row r="246" spans="1:37" ht="25" customHeight="1" thickTop="1" thickBot="1" x14ac:dyDescent="0.3">
      <c r="A246" s="275" t="s">
        <v>2632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2</v>
      </c>
      <c r="AE246" s="95">
        <f t="shared" si="65"/>
        <v>0.11750881316098707</v>
      </c>
      <c r="AF246">
        <f t="shared" si="66"/>
        <v>1</v>
      </c>
      <c r="AG246" s="92">
        <f t="shared" si="67"/>
        <v>1</v>
      </c>
      <c r="AH246" s="96">
        <f t="shared" si="68"/>
        <v>1</v>
      </c>
      <c r="AI246" s="97">
        <f t="shared" si="69"/>
        <v>2.7027027027027029E-2</v>
      </c>
      <c r="AJ246" s="97">
        <f t="shared" si="70"/>
        <v>2.7027027027027029E-2</v>
      </c>
      <c r="AK246" s="97">
        <f t="shared" si="71"/>
        <v>0.11750881316098707</v>
      </c>
    </row>
    <row r="247" spans="1:37" ht="25" customHeight="1" thickTop="1" thickBot="1" x14ac:dyDescent="0.3">
      <c r="A247" s="275" t="s">
        <v>2633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2</v>
      </c>
      <c r="AE247" s="95">
        <f t="shared" si="65"/>
        <v>0.11750881316098707</v>
      </c>
      <c r="AF247">
        <f t="shared" si="66"/>
        <v>1</v>
      </c>
      <c r="AG247" s="92">
        <f t="shared" si="67"/>
        <v>1</v>
      </c>
      <c r="AH247" s="96">
        <f t="shared" si="68"/>
        <v>1</v>
      </c>
      <c r="AI247" s="97">
        <f t="shared" si="69"/>
        <v>2.7027027027027029E-2</v>
      </c>
      <c r="AJ247" s="97">
        <f t="shared" si="70"/>
        <v>2.7027027027027029E-2</v>
      </c>
      <c r="AK247" s="97">
        <f t="shared" si="71"/>
        <v>0.11750881316098707</v>
      </c>
    </row>
    <row r="248" spans="1:37" ht="25" customHeight="1" thickTop="1" thickBot="1" x14ac:dyDescent="0.3">
      <c r="A248" s="275" t="s">
        <v>2634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2</v>
      </c>
      <c r="AE248" s="95">
        <f t="shared" si="65"/>
        <v>0.11750881316098707</v>
      </c>
      <c r="AF248">
        <f t="shared" si="66"/>
        <v>1</v>
      </c>
      <c r="AG248" s="92">
        <f t="shared" si="67"/>
        <v>1</v>
      </c>
      <c r="AH248" s="96">
        <f t="shared" si="68"/>
        <v>1</v>
      </c>
      <c r="AI248" s="97">
        <f t="shared" si="69"/>
        <v>2.7027027027027029E-2</v>
      </c>
      <c r="AJ248" s="97">
        <f t="shared" si="70"/>
        <v>2.7027027027027029E-2</v>
      </c>
      <c r="AK248" s="97">
        <f t="shared" si="71"/>
        <v>0.11750881316098707</v>
      </c>
    </row>
    <row r="249" spans="1:37" ht="25" customHeight="1" thickTop="1" thickBot="1" x14ac:dyDescent="0.3">
      <c r="A249" s="275" t="s">
        <v>2635</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2</v>
      </c>
      <c r="AE249" s="95">
        <f t="shared" si="65"/>
        <v>0.11750881316098707</v>
      </c>
      <c r="AF249">
        <f t="shared" si="66"/>
        <v>1</v>
      </c>
      <c r="AG249" s="92">
        <f t="shared" si="67"/>
        <v>1</v>
      </c>
      <c r="AH249" s="96">
        <f t="shared" si="68"/>
        <v>1</v>
      </c>
      <c r="AI249" s="97">
        <f t="shared" si="69"/>
        <v>2.7027027027027029E-2</v>
      </c>
      <c r="AJ249" s="97">
        <f t="shared" si="70"/>
        <v>2.7027027027027029E-2</v>
      </c>
      <c r="AK249" s="97">
        <f t="shared" si="71"/>
        <v>0.11750881316098707</v>
      </c>
    </row>
    <row r="250" spans="1:37" ht="25" customHeight="1" thickTop="1" thickBot="1" x14ac:dyDescent="0.3">
      <c r="A250" s="275" t="s">
        <v>2636</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2</v>
      </c>
      <c r="AE250" s="95">
        <f t="shared" si="65"/>
        <v>0.11750881316098707</v>
      </c>
      <c r="AF250">
        <f t="shared" si="66"/>
        <v>1</v>
      </c>
      <c r="AG250" s="92">
        <f t="shared" si="67"/>
        <v>1</v>
      </c>
      <c r="AH250" s="96">
        <f t="shared" si="68"/>
        <v>1</v>
      </c>
      <c r="AI250" s="97">
        <f t="shared" si="69"/>
        <v>2.7027027027027029E-2</v>
      </c>
      <c r="AJ250" s="97">
        <f t="shared" si="70"/>
        <v>2.7027027027027029E-2</v>
      </c>
      <c r="AK250" s="97">
        <f t="shared" si="71"/>
        <v>0.11750881316098707</v>
      </c>
    </row>
    <row r="251" spans="1:37" ht="25" customHeight="1" thickTop="1" x14ac:dyDescent="0.25">
      <c r="A251" s="321" t="s">
        <v>2017</v>
      </c>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95">
        <f>SUM(AE214:AE250)</f>
        <v>4.3478260869565206</v>
      </c>
      <c r="AF251" s="65"/>
      <c r="AG251" s="98">
        <f>SUM(AG214:AG250)</f>
        <v>37</v>
      </c>
      <c r="AH251" s="99"/>
      <c r="AI251" s="100"/>
      <c r="AJ251" s="100"/>
      <c r="AK251" s="100"/>
    </row>
    <row r="252" spans="1:37" ht="25" customHeight="1" x14ac:dyDescent="0.25">
      <c r="A252" s="308" t="s">
        <v>2018</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95">
        <f>AE251/$AE$23*100</f>
        <v>99.999999999999972</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2" t="s">
        <v>111</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2"/>
      <c r="AD254" s="111" t="s">
        <v>99</v>
      </c>
      <c r="AE254" s="112" t="s">
        <v>9</v>
      </c>
      <c r="AF254" s="92" t="s">
        <v>1988</v>
      </c>
      <c r="AG254" s="92" t="s">
        <v>1989</v>
      </c>
      <c r="AH254" s="92" t="s">
        <v>1990</v>
      </c>
      <c r="AI254" s="93" t="s">
        <v>1991</v>
      </c>
      <c r="AJ254" s="92"/>
      <c r="AK254" s="93" t="s">
        <v>1992</v>
      </c>
    </row>
    <row r="255" spans="1:37" ht="25" customHeight="1" thickTop="1" thickBot="1" x14ac:dyDescent="0.3">
      <c r="A255" s="275" t="s">
        <v>2637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5" t="s">
        <v>2638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5" t="s">
        <v>2639</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5" t="s">
        <v>2640</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5" t="s">
        <v>2641</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1" t="s">
        <v>2019</v>
      </c>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95">
        <f>SUM(AE255:AE259)</f>
        <v>4.3478260869565215</v>
      </c>
      <c r="AF260" s="65"/>
      <c r="AG260" s="98">
        <f>SUM(AG255:AG259)</f>
        <v>5</v>
      </c>
      <c r="AH260" s="99"/>
      <c r="AI260" s="100"/>
      <c r="AJ260" s="100"/>
      <c r="AK260" s="100"/>
    </row>
    <row r="261" spans="1:37" ht="25" customHeight="1" x14ac:dyDescent="0.25">
      <c r="A261" s="308" t="s">
        <v>2020</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2642</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2" t="s">
        <v>76</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69" t="s">
        <v>99</v>
      </c>
      <c r="AE267" s="113" t="s">
        <v>9</v>
      </c>
      <c r="AF267" s="92" t="s">
        <v>1988</v>
      </c>
      <c r="AG267" s="92" t="s">
        <v>1989</v>
      </c>
      <c r="AH267" s="92" t="s">
        <v>1990</v>
      </c>
      <c r="AI267" s="93" t="s">
        <v>1991</v>
      </c>
      <c r="AJ267" s="92"/>
      <c r="AK267" s="93" t="s">
        <v>1992</v>
      </c>
    </row>
    <row r="268" spans="1:37" ht="25" customHeight="1" thickTop="1" thickBot="1" x14ac:dyDescent="0.3">
      <c r="A268" s="275" t="s">
        <v>2644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2</v>
      </c>
      <c r="AE268" s="95">
        <f t="shared" ref="AE268:AE315" si="78">IF(AG268=1,AK268,AG268)</f>
        <v>9.0579710144927522E-2</v>
      </c>
      <c r="AF268">
        <f t="shared" ref="AF268:AF315" si="79">AD268/2</f>
        <v>1</v>
      </c>
      <c r="AG268" s="92">
        <f t="shared" ref="AG268:AG315" si="80">IF(AND(AF268&gt;=0,AF268&lt;=1),1,"No aplica")</f>
        <v>1</v>
      </c>
      <c r="AH268" s="96">
        <f t="shared" ref="AH268:AH315" si="81">AD268/(AG268*2)</f>
        <v>1</v>
      </c>
      <c r="AI268" s="97">
        <f t="shared" ref="AI268:AI315" si="82">IF(AG268=1,AG268/$AG$316,"No aplica")</f>
        <v>2.0833333333333332E-2</v>
      </c>
      <c r="AJ268" s="97">
        <f t="shared" ref="AJ268:AJ315" si="83">AF268*AI268</f>
        <v>2.0833333333333332E-2</v>
      </c>
      <c r="AK268" s="97">
        <f t="shared" ref="AK268:AK315" si="84">AJ268*$AE$23</f>
        <v>9.0579710144927522E-2</v>
      </c>
    </row>
    <row r="269" spans="1:37" ht="25" customHeight="1" thickTop="1" thickBot="1" x14ac:dyDescent="0.3">
      <c r="A269" s="275" t="s">
        <v>1062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275" t="s">
        <v>2645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275" t="s">
        <v>2646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275" t="s">
        <v>2647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275" t="s">
        <v>2497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275" t="s">
        <v>2648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275" t="s">
        <v>2649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275" t="s">
        <v>2650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275" t="s">
        <v>2651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275" t="s">
        <v>2652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275" t="s">
        <v>1800</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275" t="s">
        <v>2653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275" t="s">
        <v>2654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275" t="s">
        <v>2655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275" t="s">
        <v>2656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275" t="s">
        <v>2657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275" t="s">
        <v>1829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275" t="s">
        <v>2658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275" t="s">
        <v>2659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275" t="s">
        <v>2660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275" t="s">
        <v>2661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275" t="s">
        <v>2662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275" t="s">
        <v>2663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275" t="s">
        <v>2664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275" t="s">
        <v>2665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275" t="s">
        <v>2666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275" t="s">
        <v>2667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275" t="s">
        <v>2668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275" t="s">
        <v>2669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275" t="s">
        <v>2670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275" t="s">
        <v>2671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275" t="s">
        <v>2672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275" t="s">
        <v>2673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275" t="s">
        <v>2674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275" t="s">
        <v>2675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275" t="s">
        <v>2676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275" t="s">
        <v>2677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275" t="s">
        <v>2678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275" t="s">
        <v>2679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275" t="s">
        <v>2680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275" t="s">
        <v>2681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275" t="s">
        <v>2682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275" t="s">
        <v>2683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275" t="s">
        <v>2684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275" t="s">
        <v>2685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thickBot="1" x14ac:dyDescent="0.3">
      <c r="A314" s="275" t="s">
        <v>2686</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2</v>
      </c>
      <c r="AE314" s="95">
        <f t="shared" si="78"/>
        <v>9.0579710144927522E-2</v>
      </c>
      <c r="AF314">
        <f t="shared" si="79"/>
        <v>1</v>
      </c>
      <c r="AG314" s="92">
        <f t="shared" si="80"/>
        <v>1</v>
      </c>
      <c r="AH314" s="96">
        <f t="shared" si="81"/>
        <v>1</v>
      </c>
      <c r="AI314" s="97">
        <f t="shared" si="82"/>
        <v>2.0833333333333332E-2</v>
      </c>
      <c r="AJ314" s="97">
        <f t="shared" si="83"/>
        <v>2.0833333333333332E-2</v>
      </c>
      <c r="AK314" s="97">
        <f t="shared" si="84"/>
        <v>9.0579710144927522E-2</v>
      </c>
    </row>
    <row r="315" spans="1:37" ht="25" customHeight="1" thickTop="1" thickBot="1" x14ac:dyDescent="0.3">
      <c r="A315" s="275" t="s">
        <v>2687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2</v>
      </c>
      <c r="AE315" s="95">
        <f t="shared" si="78"/>
        <v>9.0579710144927522E-2</v>
      </c>
      <c r="AF315">
        <f t="shared" si="79"/>
        <v>1</v>
      </c>
      <c r="AG315" s="92">
        <f t="shared" si="80"/>
        <v>1</v>
      </c>
      <c r="AH315" s="96">
        <f t="shared" si="81"/>
        <v>1</v>
      </c>
      <c r="AI315" s="97">
        <f t="shared" si="82"/>
        <v>2.0833333333333332E-2</v>
      </c>
      <c r="AJ315" s="97">
        <f t="shared" si="83"/>
        <v>2.0833333333333332E-2</v>
      </c>
      <c r="AK315" s="97">
        <f t="shared" si="84"/>
        <v>9.0579710144927522E-2</v>
      </c>
    </row>
    <row r="316" spans="1:37" ht="25" customHeight="1" thickTop="1" x14ac:dyDescent="0.25">
      <c r="A316" s="321" t="s">
        <v>2022</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5">
        <f>SUM(AE268:AE315)</f>
        <v>4.3478260869565251</v>
      </c>
      <c r="AF316" s="65"/>
      <c r="AG316" s="98">
        <f>SUM(AG268:AG315)</f>
        <v>48</v>
      </c>
      <c r="AH316" s="99"/>
      <c r="AI316" s="100"/>
      <c r="AJ316" s="100"/>
      <c r="AK316" s="100"/>
    </row>
    <row r="317" spans="1:37" ht="25" customHeight="1" x14ac:dyDescent="0.25">
      <c r="A317" s="308" t="s">
        <v>2023</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5">
        <f>AE316/$AE$23*100</f>
        <v>100.00000000000009</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2" t="s">
        <v>111</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11" t="s">
        <v>99</v>
      </c>
      <c r="AE319" s="112" t="s">
        <v>9</v>
      </c>
      <c r="AF319" s="92" t="s">
        <v>1988</v>
      </c>
      <c r="AG319" s="92" t="s">
        <v>1989</v>
      </c>
      <c r="AH319" s="92" t="s">
        <v>1990</v>
      </c>
      <c r="AI319" s="93" t="s">
        <v>1991</v>
      </c>
      <c r="AJ319" s="92"/>
      <c r="AK319" s="93" t="s">
        <v>1992</v>
      </c>
    </row>
    <row r="320" spans="1:37" ht="25" customHeight="1" thickTop="1" thickBot="1" x14ac:dyDescent="0.3">
      <c r="A320" s="275" t="s">
        <v>2688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5" t="s">
        <v>2689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5" t="s">
        <v>2690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5" t="s">
        <v>2691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5" t="s">
        <v>2692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1" t="s">
        <v>2024</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5">
        <f>SUM(AE320:AE324)</f>
        <v>4.3478260869565215</v>
      </c>
      <c r="AF325" s="65"/>
      <c r="AG325" s="98">
        <f>SUM(AG320:AG324)</f>
        <v>5</v>
      </c>
      <c r="AH325" s="99"/>
      <c r="AI325" s="100"/>
      <c r="AJ325" s="100"/>
      <c r="AK325" s="100"/>
    </row>
    <row r="326" spans="1:37" ht="25" customHeight="1" x14ac:dyDescent="0.25">
      <c r="A326" s="308" t="s">
        <v>2025</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2693</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2" t="s">
        <v>76</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69" t="s">
        <v>99</v>
      </c>
      <c r="AE332" s="113" t="s">
        <v>9</v>
      </c>
      <c r="AF332" s="92" t="s">
        <v>1988</v>
      </c>
      <c r="AG332" s="92" t="s">
        <v>1989</v>
      </c>
      <c r="AH332" s="92" t="s">
        <v>1990</v>
      </c>
      <c r="AI332" s="93" t="s">
        <v>1991</v>
      </c>
      <c r="AJ332" s="92"/>
      <c r="AK332" s="93" t="s">
        <v>1992</v>
      </c>
    </row>
    <row r="333" spans="1:37" ht="25" customHeight="1" thickTop="1" thickBot="1" x14ac:dyDescent="0.3">
      <c r="A333" s="275" t="s">
        <v>1060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5" t="s">
        <v>1062</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5" t="s">
        <v>2695</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5" t="s">
        <v>2696</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5" t="s">
        <v>2697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5" t="s">
        <v>2698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5" t="s">
        <v>2699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5" t="s">
        <v>2700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1" t="s">
        <v>2026</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5">
        <f>SUM(AE333:AE340)</f>
        <v>4.3478260869565224</v>
      </c>
      <c r="AF341" s="65"/>
      <c r="AG341" s="98">
        <f>SUM(AG333:AG340)</f>
        <v>8</v>
      </c>
      <c r="AH341" s="99"/>
      <c r="AI341" s="100"/>
      <c r="AJ341" s="100"/>
      <c r="AK341" s="100"/>
    </row>
    <row r="342" spans="1:37" ht="25" customHeight="1" x14ac:dyDescent="0.25">
      <c r="A342" s="308" t="s">
        <v>2027</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2" t="s">
        <v>111</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11" t="s">
        <v>99</v>
      </c>
      <c r="AE344" s="112" t="s">
        <v>9</v>
      </c>
      <c r="AF344" s="92" t="s">
        <v>1988</v>
      </c>
      <c r="AG344" s="92" t="s">
        <v>1989</v>
      </c>
      <c r="AH344" s="92" t="s">
        <v>1990</v>
      </c>
      <c r="AI344" s="93" t="s">
        <v>1991</v>
      </c>
      <c r="AJ344" s="92"/>
      <c r="AK344" s="93" t="s">
        <v>1992</v>
      </c>
    </row>
    <row r="345" spans="1:37" ht="25" customHeight="1" thickTop="1" thickBot="1" x14ac:dyDescent="0.3">
      <c r="A345" s="275" t="s">
        <v>2457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5" t="s">
        <v>1600</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5" t="s">
        <v>1601</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5" t="s">
        <v>1602</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5" t="s">
        <v>2701</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1" t="s">
        <v>2028</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5">
        <f>SUM(AE343:AE349)</f>
        <v>4.3478260869565215</v>
      </c>
      <c r="AF350" s="65"/>
      <c r="AG350" s="98">
        <f>SUM(AG345:AG349)</f>
        <v>5</v>
      </c>
      <c r="AH350" s="99"/>
      <c r="AI350" s="100"/>
      <c r="AJ350" s="100"/>
      <c r="AK350" s="100"/>
    </row>
    <row r="351" spans="1:37" ht="25" customHeight="1" x14ac:dyDescent="0.25">
      <c r="A351" s="308" t="s">
        <v>2029</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2702</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2" t="s">
        <v>76</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69" t="s">
        <v>99</v>
      </c>
      <c r="AE357" s="113" t="s">
        <v>9</v>
      </c>
      <c r="AF357" s="92" t="s">
        <v>1988</v>
      </c>
      <c r="AG357" s="92" t="s">
        <v>1989</v>
      </c>
      <c r="AH357" s="92" t="s">
        <v>1990</v>
      </c>
      <c r="AI357" s="93" t="s">
        <v>1991</v>
      </c>
      <c r="AJ357" s="92"/>
      <c r="AK357" s="93" t="s">
        <v>1992</v>
      </c>
    </row>
    <row r="358" spans="1:37" ht="25" customHeight="1" thickTop="1" thickBot="1" x14ac:dyDescent="0.3">
      <c r="A358" s="275" t="s">
        <v>2704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2</v>
      </c>
      <c r="AE358" s="95">
        <f t="shared" ref="AE358:AE380" si="104">IF(AG358=1,AK358,AG358)</f>
        <v>0.18903591682419657</v>
      </c>
      <c r="AF358">
        <f t="shared" ref="AF358:AF380" si="105">AD358/2</f>
        <v>1</v>
      </c>
      <c r="AG358" s="92">
        <f t="shared" ref="AG358:AG380" si="106">IF(AND(AF358&gt;=0,AF358&lt;=1),1,"No aplica")</f>
        <v>1</v>
      </c>
      <c r="AH358" s="96">
        <f t="shared" ref="AH358:AH380" si="107">AD358/(AG358*2)</f>
        <v>1</v>
      </c>
      <c r="AI358" s="97">
        <f t="shared" ref="AI358:AI380" si="108">IF(AG358=1,AG358/$AG$381,"No aplica")</f>
        <v>4.3478260869565216E-2</v>
      </c>
      <c r="AJ358" s="97">
        <f t="shared" ref="AJ358:AJ380" si="109">AF358*AI358</f>
        <v>4.3478260869565216E-2</v>
      </c>
      <c r="AK358" s="97">
        <f t="shared" ref="AK358:AK380" si="110">AJ358*$AE$23</f>
        <v>0.18903591682419657</v>
      </c>
    </row>
    <row r="359" spans="1:37" ht="25" customHeight="1" thickTop="1" thickBot="1" x14ac:dyDescent="0.3">
      <c r="A359" s="275" t="s">
        <v>1062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275" t="s">
        <v>2705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275" t="s">
        <v>2706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1</v>
      </c>
      <c r="AE361" s="95">
        <f t="shared" si="104"/>
        <v>9.4517958412098285E-2</v>
      </c>
      <c r="AF361">
        <f t="shared" si="105"/>
        <v>0.5</v>
      </c>
      <c r="AG361" s="92">
        <f t="shared" si="106"/>
        <v>1</v>
      </c>
      <c r="AH361" s="96">
        <f t="shared" si="107"/>
        <v>0.5</v>
      </c>
      <c r="AI361" s="97">
        <f t="shared" si="108"/>
        <v>4.3478260869565216E-2</v>
      </c>
      <c r="AJ361" s="97">
        <f t="shared" si="109"/>
        <v>2.1739130434782608E-2</v>
      </c>
      <c r="AK361" s="97">
        <f t="shared" si="110"/>
        <v>9.4517958412098285E-2</v>
      </c>
    </row>
    <row r="362" spans="1:37" ht="25" customHeight="1" thickTop="1" thickBot="1" x14ac:dyDescent="0.3">
      <c r="A362" s="275" t="s">
        <v>2708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275" t="s">
        <v>2709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275" t="s">
        <v>2710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275" t="s">
        <v>2711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275" t="s">
        <v>2712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275" t="s">
        <v>2713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275" t="s">
        <v>2714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275" t="s">
        <v>2715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275" t="s">
        <v>2716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275" t="s">
        <v>2717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275" t="s">
        <v>2718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275" t="s">
        <v>2719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275" t="s">
        <v>2720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275" t="s">
        <v>2721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275" t="s">
        <v>2722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275" t="s">
        <v>2723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275" t="s">
        <v>2724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thickBot="1" x14ac:dyDescent="0.3">
      <c r="A379" s="275" t="s">
        <v>2725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2</v>
      </c>
      <c r="AE379" s="95">
        <f t="shared" si="104"/>
        <v>0.18903591682419657</v>
      </c>
      <c r="AF379">
        <f t="shared" si="105"/>
        <v>1</v>
      </c>
      <c r="AG379" s="92">
        <f t="shared" si="106"/>
        <v>1</v>
      </c>
      <c r="AH379" s="96">
        <f t="shared" si="107"/>
        <v>1</v>
      </c>
      <c r="AI379" s="97">
        <f t="shared" si="108"/>
        <v>4.3478260869565216E-2</v>
      </c>
      <c r="AJ379" s="97">
        <f t="shared" si="109"/>
        <v>4.3478260869565216E-2</v>
      </c>
      <c r="AK379" s="97">
        <f t="shared" si="110"/>
        <v>0.18903591682419657</v>
      </c>
    </row>
    <row r="380" spans="1:37" ht="25" customHeight="1" thickTop="1" thickBot="1" x14ac:dyDescent="0.3">
      <c r="A380" s="275" t="s">
        <v>2726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2</v>
      </c>
      <c r="AE380" s="95">
        <f t="shared" si="104"/>
        <v>0.18903591682419657</v>
      </c>
      <c r="AF380">
        <f t="shared" si="105"/>
        <v>1</v>
      </c>
      <c r="AG380" s="92">
        <f t="shared" si="106"/>
        <v>1</v>
      </c>
      <c r="AH380" s="96">
        <f t="shared" si="107"/>
        <v>1</v>
      </c>
      <c r="AI380" s="97">
        <f t="shared" si="108"/>
        <v>4.3478260869565216E-2</v>
      </c>
      <c r="AJ380" s="97">
        <f t="shared" si="109"/>
        <v>4.3478260869565216E-2</v>
      </c>
      <c r="AK380" s="97">
        <f t="shared" si="110"/>
        <v>0.18903591682419657</v>
      </c>
    </row>
    <row r="381" spans="1:37" ht="25" customHeight="1" thickTop="1" x14ac:dyDescent="0.25">
      <c r="A381" s="321" t="s">
        <v>2030</v>
      </c>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95">
        <f>SUM(AE358:AE380)</f>
        <v>4.2533081285444236</v>
      </c>
      <c r="AF381" s="65"/>
      <c r="AG381" s="98">
        <f>SUM(AG358:AG380)</f>
        <v>23</v>
      </c>
      <c r="AH381" s="99"/>
      <c r="AI381" s="100"/>
      <c r="AJ381" s="100"/>
      <c r="AK381" s="100"/>
    </row>
    <row r="382" spans="1:37" ht="25" customHeight="1" x14ac:dyDescent="0.25">
      <c r="A382" s="308" t="s">
        <v>2031</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95">
        <f>AE381/$AE$23*100</f>
        <v>97.826086956521749</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2" t="s">
        <v>111</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111" t="s">
        <v>99</v>
      </c>
      <c r="AE384" s="112" t="s">
        <v>9</v>
      </c>
      <c r="AF384" s="92" t="s">
        <v>1988</v>
      </c>
      <c r="AG384" s="92" t="s">
        <v>1989</v>
      </c>
      <c r="AH384" s="92" t="s">
        <v>1990</v>
      </c>
      <c r="AI384" s="93" t="s">
        <v>1991</v>
      </c>
      <c r="AJ384" s="92"/>
      <c r="AK384" s="93" t="s">
        <v>1992</v>
      </c>
    </row>
    <row r="385" spans="1:37" ht="25" customHeight="1" thickTop="1" thickBot="1" x14ac:dyDescent="0.3">
      <c r="A385" s="275" t="s">
        <v>2727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5" t="s">
        <v>1187</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5" t="s">
        <v>1189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1</v>
      </c>
      <c r="AE387" s="95">
        <f t="shared" si="111"/>
        <v>0.43478260869565216</v>
      </c>
      <c r="AF387">
        <f t="shared" si="112"/>
        <v>0.5</v>
      </c>
      <c r="AG387" s="92">
        <f>IF(AND(AF387&gt;=0,AF387&lt;=1),1,"No aplica")</f>
        <v>1</v>
      </c>
      <c r="AH387" s="96">
        <f t="shared" si="113"/>
        <v>0.5</v>
      </c>
      <c r="AI387" s="97">
        <f t="shared" si="114"/>
        <v>0.2</v>
      </c>
      <c r="AJ387" s="97">
        <f t="shared" si="115"/>
        <v>0.1</v>
      </c>
      <c r="AK387" s="97">
        <f t="shared" si="116"/>
        <v>0.43478260869565216</v>
      </c>
    </row>
    <row r="388" spans="1:37" ht="25" customHeight="1" thickTop="1" thickBot="1" x14ac:dyDescent="0.3">
      <c r="A388" s="275" t="s">
        <v>1191</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5" t="s">
        <v>2729</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1" t="s">
        <v>2032</v>
      </c>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95">
        <f>SUM(AE383:AE389)</f>
        <v>3.9130434782608692</v>
      </c>
      <c r="AF390" s="65"/>
      <c r="AG390" s="98">
        <f>SUM(AG385:AG389)</f>
        <v>5</v>
      </c>
      <c r="AH390" s="99"/>
      <c r="AI390" s="100"/>
      <c r="AJ390" s="100"/>
      <c r="AK390" s="100"/>
    </row>
    <row r="391" spans="1:37" ht="25" customHeight="1" x14ac:dyDescent="0.25">
      <c r="A391" s="308" t="s">
        <v>2033</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95">
        <f>AE390/$AE$23*100</f>
        <v>89.999999999999986</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2730</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2" t="s">
        <v>76</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69" t="s">
        <v>99</v>
      </c>
      <c r="AE397" s="113" t="s">
        <v>9</v>
      </c>
      <c r="AF397" s="92" t="s">
        <v>1988</v>
      </c>
      <c r="AG397" s="92" t="s">
        <v>1989</v>
      </c>
      <c r="AH397" s="92" t="s">
        <v>1990</v>
      </c>
      <c r="AI397" s="93" t="s">
        <v>1991</v>
      </c>
      <c r="AJ397" s="92"/>
      <c r="AK397" s="93" t="s">
        <v>1992</v>
      </c>
    </row>
    <row r="398" spans="1:37" ht="25" customHeight="1" thickTop="1" thickBot="1" x14ac:dyDescent="0.3">
      <c r="A398" s="275" t="s">
        <v>2732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2</v>
      </c>
      <c r="AE398" s="95">
        <f t="shared" ref="AE398:AE405" si="117">IF(AG398=1,AK398,AG398)</f>
        <v>0.54347826086956519</v>
      </c>
      <c r="AF398">
        <f t="shared" ref="AF398:AF405" si="118">AD398/2</f>
        <v>1</v>
      </c>
      <c r="AG398" s="92">
        <f t="shared" ref="AG398:AG405" si="119">IF(AND(AF398&gt;=0,AF398&lt;=1),1,"No aplica")</f>
        <v>1</v>
      </c>
      <c r="AH398" s="96">
        <f t="shared" ref="AH398:AH405" si="120">AD398/(AG398*2)</f>
        <v>1</v>
      </c>
      <c r="AI398" s="97">
        <f t="shared" ref="AI398:AI405" si="121">IF(AG398=1,AG398/$AG$406,"No aplica")</f>
        <v>0.125</v>
      </c>
      <c r="AJ398" s="97">
        <f t="shared" ref="AJ398:AJ405" si="122">AF398*AI398</f>
        <v>0.125</v>
      </c>
      <c r="AK398" s="97">
        <f t="shared" ref="AK398:AK405" si="123">AJ398*$AE$23</f>
        <v>0.54347826086956519</v>
      </c>
    </row>
    <row r="399" spans="1:37" ht="25" customHeight="1" thickTop="1" thickBot="1" x14ac:dyDescent="0.3">
      <c r="A399" s="275" t="s">
        <v>2733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1</v>
      </c>
      <c r="AE399" s="95">
        <f t="shared" si="117"/>
        <v>0.27173913043478259</v>
      </c>
      <c r="AF399">
        <f t="shared" si="118"/>
        <v>0.5</v>
      </c>
      <c r="AG399" s="92">
        <f t="shared" si="119"/>
        <v>1</v>
      </c>
      <c r="AH399" s="96">
        <f t="shared" si="120"/>
        <v>0.5</v>
      </c>
      <c r="AI399" s="97">
        <f t="shared" si="121"/>
        <v>0.125</v>
      </c>
      <c r="AJ399" s="97">
        <f t="shared" si="122"/>
        <v>6.25E-2</v>
      </c>
      <c r="AK399" s="97">
        <f t="shared" si="123"/>
        <v>0.27173913043478259</v>
      </c>
    </row>
    <row r="400" spans="1:37" ht="25" customHeight="1" thickTop="1" thickBot="1" x14ac:dyDescent="0.3">
      <c r="A400" s="275" t="s">
        <v>2734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275" t="s">
        <v>2735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275" t="s">
        <v>2736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275" t="s">
        <v>2737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thickBot="1" x14ac:dyDescent="0.3">
      <c r="A404" s="275" t="s">
        <v>2738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2</v>
      </c>
      <c r="AE404" s="95">
        <f t="shared" si="117"/>
        <v>0.54347826086956519</v>
      </c>
      <c r="AF404">
        <f t="shared" si="118"/>
        <v>1</v>
      </c>
      <c r="AG404" s="92">
        <f t="shared" si="119"/>
        <v>1</v>
      </c>
      <c r="AH404" s="96">
        <f t="shared" si="120"/>
        <v>1</v>
      </c>
      <c r="AI404" s="97">
        <f t="shared" si="121"/>
        <v>0.125</v>
      </c>
      <c r="AJ404" s="97">
        <f t="shared" si="122"/>
        <v>0.125</v>
      </c>
      <c r="AK404" s="97">
        <f t="shared" si="123"/>
        <v>0.54347826086956519</v>
      </c>
    </row>
    <row r="405" spans="1:37" ht="25" customHeight="1" thickTop="1" thickBot="1" x14ac:dyDescent="0.3">
      <c r="A405" s="275" t="s">
        <v>2739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2</v>
      </c>
      <c r="AE405" s="95">
        <f t="shared" si="117"/>
        <v>0.54347826086956519</v>
      </c>
      <c r="AF405">
        <f t="shared" si="118"/>
        <v>1</v>
      </c>
      <c r="AG405" s="92">
        <f t="shared" si="119"/>
        <v>1</v>
      </c>
      <c r="AH405" s="96">
        <f t="shared" si="120"/>
        <v>1</v>
      </c>
      <c r="AI405" s="97">
        <f t="shared" si="121"/>
        <v>0.125</v>
      </c>
      <c r="AJ405" s="97">
        <f t="shared" si="122"/>
        <v>0.125</v>
      </c>
      <c r="AK405" s="97">
        <f t="shared" si="123"/>
        <v>0.54347826086956519</v>
      </c>
    </row>
    <row r="406" spans="1:37" ht="25" customHeight="1" thickTop="1" x14ac:dyDescent="0.25">
      <c r="A406" s="321" t="s">
        <v>2034</v>
      </c>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95">
        <f>SUM(AE398:AE405)</f>
        <v>4.0760869565217392</v>
      </c>
      <c r="AF406" s="65"/>
      <c r="AG406" s="98">
        <f>SUM(AG398:AG405)</f>
        <v>8</v>
      </c>
      <c r="AH406" s="99"/>
      <c r="AI406" s="100"/>
      <c r="AJ406" s="100"/>
      <c r="AK406" s="100"/>
    </row>
    <row r="407" spans="1:37" ht="25" customHeight="1" x14ac:dyDescent="0.25">
      <c r="A407" s="308" t="s">
        <v>2035</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95">
        <f>AE406/$AE$23*100</f>
        <v>93.750000000000014</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2" t="s">
        <v>111</v>
      </c>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111" t="s">
        <v>99</v>
      </c>
      <c r="AE409" s="112" t="s">
        <v>9</v>
      </c>
      <c r="AF409" s="92" t="s">
        <v>1988</v>
      </c>
      <c r="AG409" s="92" t="s">
        <v>1989</v>
      </c>
      <c r="AH409" s="92" t="s">
        <v>1990</v>
      </c>
      <c r="AI409" s="93" t="s">
        <v>1991</v>
      </c>
      <c r="AJ409" s="92"/>
      <c r="AK409" s="93" t="s">
        <v>1992</v>
      </c>
    </row>
    <row r="410" spans="1:37" ht="25" customHeight="1" thickTop="1" thickBot="1" x14ac:dyDescent="0.3">
      <c r="A410" s="275" t="s">
        <v>2457</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5" t="s">
        <v>1600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5" t="s">
        <v>1601</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1</v>
      </c>
      <c r="AE412" s="95">
        <f t="shared" si="124"/>
        <v>0.43478260869565216</v>
      </c>
      <c r="AF412">
        <f t="shared" si="125"/>
        <v>0.5</v>
      </c>
      <c r="AG412" s="92">
        <f>IF(AND(AF412&gt;=0,AF412&lt;=1),1,"No aplica")</f>
        <v>1</v>
      </c>
      <c r="AH412" s="96">
        <f t="shared" si="126"/>
        <v>0.5</v>
      </c>
      <c r="AI412" s="97">
        <f t="shared" si="127"/>
        <v>0.2</v>
      </c>
      <c r="AJ412" s="97">
        <f t="shared" si="128"/>
        <v>0.1</v>
      </c>
      <c r="AK412" s="97">
        <f t="shared" si="129"/>
        <v>0.43478260869565216</v>
      </c>
    </row>
    <row r="413" spans="1:37" ht="25" customHeight="1" thickTop="1" thickBot="1" x14ac:dyDescent="0.3">
      <c r="A413" s="275" t="s">
        <v>1602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5" t="s">
        <v>2740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1" t="s">
        <v>2036</v>
      </c>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95">
        <f>SUM(AE408:AE414)</f>
        <v>3.9130434782608692</v>
      </c>
      <c r="AF415" s="65"/>
      <c r="AG415" s="98">
        <f>SUM(AG410:AG414)</f>
        <v>5</v>
      </c>
      <c r="AH415" s="99"/>
      <c r="AI415" s="100"/>
      <c r="AJ415" s="100"/>
      <c r="AK415" s="100"/>
    </row>
    <row r="416" spans="1:37" ht="25" customHeight="1" x14ac:dyDescent="0.25">
      <c r="A416" s="308" t="s">
        <v>2037</v>
      </c>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95">
        <f>AE415/$AE$23*100</f>
        <v>89.999999999999986</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2741</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2" t="s">
        <v>76</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69" t="s">
        <v>99</v>
      </c>
      <c r="AE422" s="113" t="s">
        <v>9</v>
      </c>
      <c r="AF422" s="92" t="s">
        <v>1988</v>
      </c>
      <c r="AG422" s="92" t="s">
        <v>1989</v>
      </c>
      <c r="AH422" s="92" t="s">
        <v>1990</v>
      </c>
      <c r="AI422" s="93" t="s">
        <v>1991</v>
      </c>
      <c r="AJ422" s="92"/>
      <c r="AK422" s="93" t="s">
        <v>1992</v>
      </c>
    </row>
    <row r="423" spans="1:37" ht="25" customHeight="1" thickTop="1" thickBot="1" x14ac:dyDescent="0.3">
      <c r="A423" s="275" t="s">
        <v>2743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2</v>
      </c>
      <c r="AE423" s="95">
        <f t="shared" ref="AE423:AE454" si="130">IF(AG423=1,AK423,AG423)</f>
        <v>0.1358695652173913</v>
      </c>
      <c r="AF423">
        <f t="shared" ref="AF423:AF454" si="131">AD423/2</f>
        <v>1</v>
      </c>
      <c r="AG423" s="92">
        <f t="shared" ref="AG423:AG454" si="132">IF(AND(AF423&gt;=0,AF423&lt;=1),1,"No aplica")</f>
        <v>1</v>
      </c>
      <c r="AH423" s="96">
        <f t="shared" ref="AH423:AH454" si="133">AD423/(AG423*2)</f>
        <v>1</v>
      </c>
      <c r="AI423" s="97">
        <f t="shared" ref="AI423:AI454" si="134">IF(AG423=1,AG423/$AG$455,"No aplica")</f>
        <v>3.125E-2</v>
      </c>
      <c r="AJ423" s="97">
        <f t="shared" ref="AJ423:AJ454" si="135">AF423*AI423</f>
        <v>3.125E-2</v>
      </c>
      <c r="AK423" s="97">
        <f t="shared" ref="AK423:AK454" si="136">AJ423*$AE$23</f>
        <v>0.1358695652173913</v>
      </c>
    </row>
    <row r="424" spans="1:37" ht="25" customHeight="1" thickTop="1" thickBot="1" x14ac:dyDescent="0.3">
      <c r="A424" s="275" t="s">
        <v>2744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275" t="s">
        <v>2745</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275" t="s">
        <v>2746</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275" t="s">
        <v>2747</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275" t="s">
        <v>2545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275" t="s">
        <v>2748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275" t="s">
        <v>2749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275" t="s">
        <v>2750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275" t="s">
        <v>2751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275" t="s">
        <v>2752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275" t="s">
        <v>1800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275" t="s">
        <v>2753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275" t="s">
        <v>2754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275" t="s">
        <v>2755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275" t="s">
        <v>2756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275" t="s">
        <v>2757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275" t="s">
        <v>2758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275" t="s">
        <v>2759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275" t="s">
        <v>2760</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275" t="s">
        <v>2761</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275" t="s">
        <v>2762</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275" t="s">
        <v>2763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275" t="s">
        <v>2764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275" t="s">
        <v>2765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275" t="s">
        <v>2766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275" t="s">
        <v>2767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275" t="s">
        <v>2768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275" t="s">
        <v>2769</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275" t="s">
        <v>2669</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thickBot="1" x14ac:dyDescent="0.3">
      <c r="A453" s="275" t="s">
        <v>2770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2</v>
      </c>
      <c r="AE453" s="95">
        <f t="shared" si="130"/>
        <v>0.1358695652173913</v>
      </c>
      <c r="AF453">
        <f t="shared" si="131"/>
        <v>1</v>
      </c>
      <c r="AG453" s="92">
        <f t="shared" si="132"/>
        <v>1</v>
      </c>
      <c r="AH453" s="96">
        <f t="shared" si="133"/>
        <v>1</v>
      </c>
      <c r="AI453" s="97">
        <f t="shared" si="134"/>
        <v>3.125E-2</v>
      </c>
      <c r="AJ453" s="97">
        <f t="shared" si="135"/>
        <v>3.125E-2</v>
      </c>
      <c r="AK453" s="97">
        <f t="shared" si="136"/>
        <v>0.1358695652173913</v>
      </c>
    </row>
    <row r="454" spans="1:37" ht="25" customHeight="1" thickTop="1" thickBot="1" x14ac:dyDescent="0.3">
      <c r="A454" s="275" t="s">
        <v>2771</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2</v>
      </c>
      <c r="AE454" s="95">
        <f t="shared" si="130"/>
        <v>0.1358695652173913</v>
      </c>
      <c r="AF454">
        <f t="shared" si="131"/>
        <v>1</v>
      </c>
      <c r="AG454" s="92">
        <f t="shared" si="132"/>
        <v>1</v>
      </c>
      <c r="AH454" s="96">
        <f t="shared" si="133"/>
        <v>1</v>
      </c>
      <c r="AI454" s="97">
        <f t="shared" si="134"/>
        <v>3.125E-2</v>
      </c>
      <c r="AJ454" s="97">
        <f t="shared" si="135"/>
        <v>3.125E-2</v>
      </c>
      <c r="AK454" s="97">
        <f t="shared" si="136"/>
        <v>0.1358695652173913</v>
      </c>
    </row>
    <row r="455" spans="1:37" ht="25" customHeight="1" thickTop="1" x14ac:dyDescent="0.25">
      <c r="A455" s="321" t="s">
        <v>2038</v>
      </c>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95">
        <f>SUM(AE423:AE454)</f>
        <v>4.3478260869565206</v>
      </c>
      <c r="AF455" s="65"/>
      <c r="AG455" s="98">
        <f>SUM(AG423:AG454)</f>
        <v>32</v>
      </c>
      <c r="AH455" s="99"/>
      <c r="AI455" s="100"/>
      <c r="AJ455" s="100"/>
      <c r="AK455" s="100"/>
    </row>
    <row r="456" spans="1:37" ht="25" customHeight="1" x14ac:dyDescent="0.25">
      <c r="A456" s="308" t="s">
        <v>2039</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95">
        <f>AE455/$AE$23*100</f>
        <v>99.999999999999972</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2" t="s">
        <v>111</v>
      </c>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111" t="s">
        <v>99</v>
      </c>
      <c r="AE458" s="112" t="s">
        <v>9</v>
      </c>
      <c r="AF458" s="92" t="s">
        <v>1988</v>
      </c>
      <c r="AG458" s="92" t="s">
        <v>1989</v>
      </c>
      <c r="AH458" s="92" t="s">
        <v>1990</v>
      </c>
      <c r="AI458" s="93" t="s">
        <v>1991</v>
      </c>
      <c r="AJ458" s="92"/>
      <c r="AK458" s="93" t="s">
        <v>1992</v>
      </c>
    </row>
    <row r="459" spans="1:37" ht="25" customHeight="1" thickTop="1" thickBot="1" x14ac:dyDescent="0.3">
      <c r="A459" s="275" t="s">
        <v>2772</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5" t="s">
        <v>2773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5" t="s">
        <v>2774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5" t="s">
        <v>2775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5" t="s">
        <v>2776</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1" t="s">
        <v>2040</v>
      </c>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95">
        <f>SUM(AE457:AE463)</f>
        <v>4.3478260869565215</v>
      </c>
      <c r="AF464" s="65"/>
      <c r="AG464" s="98">
        <f>SUM(AG459:AG463)</f>
        <v>5</v>
      </c>
      <c r="AH464" s="99"/>
      <c r="AI464" s="100"/>
      <c r="AJ464" s="100"/>
      <c r="AK464" s="100"/>
    </row>
    <row r="465" spans="1:37" ht="25" customHeight="1" x14ac:dyDescent="0.25">
      <c r="A465" s="308" t="s">
        <v>2041</v>
      </c>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2777</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2" t="s">
        <v>76</v>
      </c>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69" t="s">
        <v>99</v>
      </c>
      <c r="AE471" s="113" t="s">
        <v>9</v>
      </c>
      <c r="AF471" s="92" t="s">
        <v>1988</v>
      </c>
      <c r="AG471" s="92" t="s">
        <v>1989</v>
      </c>
      <c r="AH471" s="92" t="s">
        <v>1990</v>
      </c>
      <c r="AI471" s="93" t="s">
        <v>1991</v>
      </c>
      <c r="AJ471" s="92"/>
      <c r="AK471" s="93" t="s">
        <v>1992</v>
      </c>
    </row>
    <row r="472" spans="1:37" ht="25" customHeight="1" thickTop="1" thickBot="1" x14ac:dyDescent="0.3">
      <c r="A472" s="275" t="s">
        <v>2779</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2</v>
      </c>
      <c r="AE472" s="95">
        <f t="shared" ref="AE472:AE479" si="143">IF(AG472=1,AK472,AG472)</f>
        <v>0.54347826086956519</v>
      </c>
      <c r="AF472">
        <f t="shared" ref="AF472:AF479" si="144">AD472/2</f>
        <v>1</v>
      </c>
      <c r="AG472" s="92">
        <f t="shared" ref="AG472:AG479" si="145">IF(AND(AF472&gt;=0,AF472&lt;=1),1,"No aplica")</f>
        <v>1</v>
      </c>
      <c r="AH472" s="96">
        <f t="shared" ref="AH472:AH479" si="146">AD472/(AG472*2)</f>
        <v>1</v>
      </c>
      <c r="AI472" s="97">
        <f t="shared" ref="AI472:AI479" si="147">IF(AG472=1,AG472/$AG$480,"No aplica")</f>
        <v>0.125</v>
      </c>
      <c r="AJ472" s="97">
        <f t="shared" ref="AJ472:AJ479" si="148">AF472*AI472</f>
        <v>0.125</v>
      </c>
      <c r="AK472" s="97">
        <f t="shared" ref="AK472:AK479" si="149">AJ472*$AE$23</f>
        <v>0.54347826086956519</v>
      </c>
    </row>
    <row r="473" spans="1:37" ht="25" customHeight="1" thickTop="1" thickBot="1" x14ac:dyDescent="0.3">
      <c r="A473" s="275" t="s">
        <v>2780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275" t="s">
        <v>2781</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275" t="s">
        <v>2735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275" t="s">
        <v>2782</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275" t="s">
        <v>2783</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thickBot="1" x14ac:dyDescent="0.3">
      <c r="A478" s="275" t="s">
        <v>2784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2</v>
      </c>
      <c r="AE478" s="95">
        <f t="shared" si="143"/>
        <v>0.54347826086956519</v>
      </c>
      <c r="AF478">
        <f t="shared" si="144"/>
        <v>1</v>
      </c>
      <c r="AG478" s="92">
        <f t="shared" si="145"/>
        <v>1</v>
      </c>
      <c r="AH478" s="96">
        <f t="shared" si="146"/>
        <v>1</v>
      </c>
      <c r="AI478" s="97">
        <f t="shared" si="147"/>
        <v>0.125</v>
      </c>
      <c r="AJ478" s="97">
        <f t="shared" si="148"/>
        <v>0.125</v>
      </c>
      <c r="AK478" s="97">
        <f t="shared" si="149"/>
        <v>0.54347826086956519</v>
      </c>
    </row>
    <row r="479" spans="1:37" ht="25" customHeight="1" thickTop="1" thickBot="1" x14ac:dyDescent="0.3">
      <c r="A479" s="275" t="s">
        <v>2785</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2</v>
      </c>
      <c r="AE479" s="95">
        <f t="shared" si="143"/>
        <v>0.54347826086956519</v>
      </c>
      <c r="AF479">
        <f t="shared" si="144"/>
        <v>1</v>
      </c>
      <c r="AG479" s="92">
        <f t="shared" si="145"/>
        <v>1</v>
      </c>
      <c r="AH479" s="96">
        <f t="shared" si="146"/>
        <v>1</v>
      </c>
      <c r="AI479" s="97">
        <f t="shared" si="147"/>
        <v>0.125</v>
      </c>
      <c r="AJ479" s="97">
        <f t="shared" si="148"/>
        <v>0.125</v>
      </c>
      <c r="AK479" s="97">
        <f t="shared" si="149"/>
        <v>0.54347826086956519</v>
      </c>
    </row>
    <row r="480" spans="1:37" ht="25" customHeight="1" thickTop="1" x14ac:dyDescent="0.25">
      <c r="A480" s="321" t="s">
        <v>2042</v>
      </c>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95">
        <f>SUM(AE472:AE479)</f>
        <v>4.3478260869565224</v>
      </c>
      <c r="AF480" s="65"/>
      <c r="AG480" s="98">
        <f>SUM(AG472:AG479)</f>
        <v>8</v>
      </c>
      <c r="AH480" s="99"/>
      <c r="AI480" s="100"/>
      <c r="AJ480" s="100"/>
      <c r="AK480" s="100"/>
    </row>
    <row r="481" spans="1:37" ht="25" customHeight="1" x14ac:dyDescent="0.25">
      <c r="A481" s="308" t="s">
        <v>2043</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95">
        <f>AE480/$AE$23*100</f>
        <v>100.00000000000003</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2" t="s">
        <v>111</v>
      </c>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c r="AA483" s="312"/>
      <c r="AB483" s="312"/>
      <c r="AC483" s="312"/>
      <c r="AD483" s="111" t="s">
        <v>99</v>
      </c>
      <c r="AE483" s="112" t="s">
        <v>9</v>
      </c>
      <c r="AF483" s="92" t="s">
        <v>1988</v>
      </c>
      <c r="AG483" s="92" t="s">
        <v>1989</v>
      </c>
      <c r="AH483" s="92" t="s">
        <v>1990</v>
      </c>
      <c r="AI483" s="93" t="s">
        <v>1991</v>
      </c>
      <c r="AJ483" s="92"/>
      <c r="AK483" s="93" t="s">
        <v>1992</v>
      </c>
    </row>
    <row r="484" spans="1:37" ht="25" customHeight="1" thickTop="1" thickBot="1" x14ac:dyDescent="0.3">
      <c r="A484" s="275" t="s">
        <v>2786</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5" t="s">
        <v>1600</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5" t="s">
        <v>1601</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5" t="s">
        <v>1602</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5" t="s">
        <v>2787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1" t="s">
        <v>2044</v>
      </c>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95">
        <f>SUM(AE482:AE488)</f>
        <v>4.3478260869565215</v>
      </c>
      <c r="AF489" s="65"/>
      <c r="AG489" s="98">
        <f>SUM(AG484:AG488)</f>
        <v>5</v>
      </c>
      <c r="AH489" s="99"/>
      <c r="AI489" s="100"/>
      <c r="AJ489" s="100"/>
      <c r="AK489" s="100"/>
    </row>
    <row r="490" spans="1:37" ht="25" customHeight="1" x14ac:dyDescent="0.25">
      <c r="A490" s="308" t="s">
        <v>2045</v>
      </c>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2788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2" t="s">
        <v>76</v>
      </c>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69" t="s">
        <v>99</v>
      </c>
      <c r="AE496" s="113" t="s">
        <v>9</v>
      </c>
      <c r="AF496" s="92" t="s">
        <v>1988</v>
      </c>
      <c r="AG496" s="92" t="s">
        <v>1989</v>
      </c>
      <c r="AH496" s="92" t="s">
        <v>1990</v>
      </c>
      <c r="AI496" s="93" t="s">
        <v>1991</v>
      </c>
      <c r="AJ496" s="92"/>
      <c r="AK496" s="93" t="s">
        <v>1992</v>
      </c>
    </row>
    <row r="497" spans="1:37" ht="25" customHeight="1" thickTop="1" thickBot="1" x14ac:dyDescent="0.3">
      <c r="A497" s="275" t="s">
        <v>1060</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5" t="s">
        <v>1062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5" t="s">
        <v>2790</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5" t="s">
        <v>2791</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5" t="s">
        <v>2792</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5" t="s">
        <v>2793</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5" t="s">
        <v>2794</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5" t="s">
        <v>1207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5" t="s">
        <v>2795</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5" t="s">
        <v>2796</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1" t="s">
        <v>2046</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5">
        <f>SUM(AE497:AE506)</f>
        <v>4.3478260869565224</v>
      </c>
      <c r="AF507" s="65"/>
      <c r="AG507" s="98">
        <f>SUM(AG497:AG506)</f>
        <v>10</v>
      </c>
      <c r="AH507" s="99"/>
      <c r="AI507" s="100"/>
      <c r="AJ507" s="100"/>
      <c r="AK507" s="100"/>
    </row>
    <row r="508" spans="1:37" ht="25" customHeight="1" x14ac:dyDescent="0.25">
      <c r="A508" s="308" t="s">
        <v>2047</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2" t="s">
        <v>111</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11" t="s">
        <v>99</v>
      </c>
      <c r="AE510" s="112" t="s">
        <v>9</v>
      </c>
      <c r="AF510" s="92" t="s">
        <v>1988</v>
      </c>
      <c r="AG510" s="92" t="s">
        <v>1989</v>
      </c>
      <c r="AH510" s="92" t="s">
        <v>1990</v>
      </c>
      <c r="AI510" s="93" t="s">
        <v>1991</v>
      </c>
      <c r="AJ510" s="92"/>
      <c r="AK510" s="93" t="s">
        <v>1992</v>
      </c>
    </row>
    <row r="511" spans="1:37" ht="25" customHeight="1" thickTop="1" thickBot="1" x14ac:dyDescent="0.3">
      <c r="A511" s="275" t="s">
        <v>1080</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5" t="s">
        <v>1082</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5" t="s">
        <v>1084</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5" t="s">
        <v>1086</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5" t="s">
        <v>2797</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1" t="s">
        <v>2048</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5">
        <f>SUM(AE509:AE515)</f>
        <v>4.3478260869565215</v>
      </c>
      <c r="AF516" s="65"/>
      <c r="AG516" s="98">
        <f>SUM(AG511:AG515)</f>
        <v>5</v>
      </c>
      <c r="AH516" s="99"/>
      <c r="AI516" s="100"/>
      <c r="AJ516" s="100"/>
      <c r="AK516" s="100"/>
    </row>
    <row r="517" spans="1:37" ht="25" customHeight="1" x14ac:dyDescent="0.25">
      <c r="A517" s="308" t="s">
        <v>2049</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2798</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2" t="s">
        <v>76</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69" t="s">
        <v>99</v>
      </c>
      <c r="AE523" s="113" t="s">
        <v>9</v>
      </c>
      <c r="AF523" s="92" t="s">
        <v>1988</v>
      </c>
      <c r="AG523" s="92" t="s">
        <v>1989</v>
      </c>
      <c r="AH523" s="92" t="s">
        <v>1990</v>
      </c>
      <c r="AI523" s="93" t="s">
        <v>1991</v>
      </c>
      <c r="AJ523" s="92"/>
      <c r="AK523" s="93" t="s">
        <v>1992</v>
      </c>
    </row>
    <row r="524" spans="1:37" ht="25" customHeight="1" thickTop="1" thickBot="1" x14ac:dyDescent="0.3">
      <c r="A524" s="263" t="s">
        <v>1060</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1062</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2799</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2800</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2801</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2802</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1" t="s">
        <v>2050</v>
      </c>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95">
        <f>SUM(AE524:AE529)</f>
        <v>4.3478260869565206</v>
      </c>
      <c r="AF530" s="65"/>
      <c r="AG530" s="98">
        <f>SUM(AG524:AG529)</f>
        <v>6</v>
      </c>
      <c r="AH530" s="99"/>
      <c r="AI530" s="100"/>
      <c r="AJ530" s="100"/>
      <c r="AK530" s="100"/>
    </row>
    <row r="531" spans="1:37" ht="25" customHeight="1" x14ac:dyDescent="0.25">
      <c r="A531" s="308" t="s">
        <v>2051</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2" t="s">
        <v>111</v>
      </c>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c r="AA533" s="312"/>
      <c r="AB533" s="312"/>
      <c r="AC533" s="312"/>
      <c r="AD533" s="111" t="s">
        <v>99</v>
      </c>
      <c r="AE533" s="112" t="s">
        <v>9</v>
      </c>
      <c r="AF533" s="92" t="s">
        <v>1988</v>
      </c>
      <c r="AG533" s="92" t="s">
        <v>1989</v>
      </c>
      <c r="AH533" s="92" t="s">
        <v>1990</v>
      </c>
      <c r="AI533" s="93" t="s">
        <v>1991</v>
      </c>
      <c r="AJ533" s="92"/>
      <c r="AK533" s="93" t="s">
        <v>1992</v>
      </c>
    </row>
    <row r="534" spans="1:37" ht="25" customHeight="1" thickTop="1" thickBot="1" x14ac:dyDescent="0.3">
      <c r="A534" s="275" t="s">
        <v>2803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5" t="s">
        <v>2804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5" t="s">
        <v>2805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5" t="s">
        <v>2806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5" t="s">
        <v>2807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1" t="s">
        <v>2052</v>
      </c>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95">
        <f>SUM(AE532:AE538)</f>
        <v>4.3478260869565215</v>
      </c>
      <c r="AF539" s="65"/>
      <c r="AG539" s="98">
        <f>SUM(AG534:AG538)</f>
        <v>5</v>
      </c>
      <c r="AH539" s="99"/>
      <c r="AI539" s="100"/>
      <c r="AJ539" s="100"/>
      <c r="AK539" s="100"/>
    </row>
    <row r="540" spans="1:37" ht="25" customHeight="1" x14ac:dyDescent="0.25">
      <c r="A540" s="308" t="s">
        <v>2053</v>
      </c>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2808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2" t="s">
        <v>76</v>
      </c>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69" t="s">
        <v>99</v>
      </c>
      <c r="AE546" s="113" t="s">
        <v>9</v>
      </c>
      <c r="AF546" s="92" t="s">
        <v>1988</v>
      </c>
      <c r="AG546" s="92" t="s">
        <v>1989</v>
      </c>
      <c r="AH546" s="92" t="s">
        <v>1990</v>
      </c>
      <c r="AI546" s="93" t="s">
        <v>1991</v>
      </c>
      <c r="AJ546" s="92"/>
      <c r="AK546" s="93" t="s">
        <v>1992</v>
      </c>
    </row>
    <row r="547" spans="1:37" ht="25" customHeight="1" thickTop="1" thickBot="1" x14ac:dyDescent="0.3">
      <c r="A547" s="275" t="s">
        <v>2810</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2</v>
      </c>
      <c r="AE547" s="95">
        <f t="shared" ref="AE547:AE557" si="182">IF(AG547=1,AK547,AG547)</f>
        <v>0.39525691699604742</v>
      </c>
      <c r="AF547">
        <f t="shared" ref="AF547:AF557" si="183">AD547/2</f>
        <v>1</v>
      </c>
      <c r="AG547" s="92">
        <f t="shared" ref="AG547:AG557" si="184">IF(AND(AF547&gt;=0,AF547&lt;=1),1,"No aplica")</f>
        <v>1</v>
      </c>
      <c r="AH547" s="96">
        <f t="shared" ref="AH547:AH557" si="185">AD547/(AG547*2)</f>
        <v>1</v>
      </c>
      <c r="AI547" s="97">
        <f t="shared" ref="AI547:AI557" si="186">IF(AG547=1,AG547/$AG$558,"No aplica")</f>
        <v>9.0909090909090912E-2</v>
      </c>
      <c r="AJ547" s="97">
        <f t="shared" ref="AJ547:AJ557" si="187">AF547*AI547</f>
        <v>9.0909090909090912E-2</v>
      </c>
      <c r="AK547" s="97">
        <f t="shared" ref="AK547:AK557" si="188">AJ547*$AE$23</f>
        <v>0.39525691699604742</v>
      </c>
    </row>
    <row r="548" spans="1:37" ht="25" customHeight="1" thickTop="1" thickBot="1" x14ac:dyDescent="0.3">
      <c r="A548" s="275" t="s">
        <v>2744</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275" t="s">
        <v>2811</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275" t="s">
        <v>2735</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275" t="s">
        <v>2812</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275" t="s">
        <v>2813</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275" t="s">
        <v>2814</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275" t="s">
        <v>2815</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275" t="s">
        <v>2816</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thickBot="1" x14ac:dyDescent="0.3">
      <c r="A556" s="275" t="s">
        <v>2817</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2</v>
      </c>
      <c r="AE556" s="95">
        <f t="shared" si="182"/>
        <v>0.39525691699604742</v>
      </c>
      <c r="AF556">
        <f t="shared" si="183"/>
        <v>1</v>
      </c>
      <c r="AG556" s="92">
        <f t="shared" si="184"/>
        <v>1</v>
      </c>
      <c r="AH556" s="96">
        <f t="shared" si="185"/>
        <v>1</v>
      </c>
      <c r="AI556" s="97">
        <f t="shared" si="186"/>
        <v>9.0909090909090912E-2</v>
      </c>
      <c r="AJ556" s="97">
        <f t="shared" si="187"/>
        <v>9.0909090909090912E-2</v>
      </c>
      <c r="AK556" s="97">
        <f t="shared" si="188"/>
        <v>0.39525691699604742</v>
      </c>
    </row>
    <row r="557" spans="1:37" ht="25" customHeight="1" thickTop="1" thickBot="1" x14ac:dyDescent="0.3">
      <c r="A557" s="275" t="s">
        <v>2818</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2</v>
      </c>
      <c r="AE557" s="95">
        <f t="shared" si="182"/>
        <v>0.39525691699604742</v>
      </c>
      <c r="AF557">
        <f t="shared" si="183"/>
        <v>1</v>
      </c>
      <c r="AG557" s="92">
        <f t="shared" si="184"/>
        <v>1</v>
      </c>
      <c r="AH557" s="96">
        <f t="shared" si="185"/>
        <v>1</v>
      </c>
      <c r="AI557" s="97">
        <f t="shared" si="186"/>
        <v>9.0909090909090912E-2</v>
      </c>
      <c r="AJ557" s="97">
        <f t="shared" si="187"/>
        <v>9.0909090909090912E-2</v>
      </c>
      <c r="AK557" s="97">
        <f t="shared" si="188"/>
        <v>0.39525691699604742</v>
      </c>
    </row>
    <row r="558" spans="1:37" ht="25" customHeight="1" thickTop="1" x14ac:dyDescent="0.25">
      <c r="A558" s="321" t="s">
        <v>2054</v>
      </c>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95">
        <f>SUM(AE547:AE557)</f>
        <v>4.3478260869565215</v>
      </c>
      <c r="AF558" s="65"/>
      <c r="AG558" s="98">
        <f>SUM(AG547:AG557)</f>
        <v>11</v>
      </c>
      <c r="AH558" s="99"/>
      <c r="AI558" s="100"/>
      <c r="AJ558" s="100"/>
      <c r="AK558" s="100"/>
    </row>
    <row r="559" spans="1:37" ht="25" customHeight="1" x14ac:dyDescent="0.25">
      <c r="A559" s="308" t="s">
        <v>2055</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2" t="s">
        <v>111</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111" t="s">
        <v>99</v>
      </c>
      <c r="AE561" s="112" t="s">
        <v>9</v>
      </c>
      <c r="AF561" s="92" t="s">
        <v>1988</v>
      </c>
      <c r="AG561" s="92" t="s">
        <v>1989</v>
      </c>
      <c r="AH561" s="92" t="s">
        <v>1990</v>
      </c>
      <c r="AI561" s="93" t="s">
        <v>1991</v>
      </c>
      <c r="AJ561" s="92"/>
      <c r="AK561" s="93" t="s">
        <v>1992</v>
      </c>
    </row>
    <row r="562" spans="1:37" ht="25" customHeight="1" thickTop="1" thickBot="1" x14ac:dyDescent="0.3">
      <c r="A562" s="275" t="s">
        <v>2819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5" t="s">
        <v>1671</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5" t="s">
        <v>1673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5" t="s">
        <v>1675</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5" t="s">
        <v>2820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1" t="s">
        <v>2056</v>
      </c>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95">
        <f>SUM(AE560:AE566)</f>
        <v>4.3478260869565215</v>
      </c>
      <c r="AF567" s="65"/>
      <c r="AG567" s="98">
        <f>SUM(AG562:AG566)</f>
        <v>5</v>
      </c>
      <c r="AH567" s="99"/>
      <c r="AI567" s="100"/>
      <c r="AJ567" s="100"/>
      <c r="AK567" s="100"/>
    </row>
    <row r="568" spans="1:37" ht="25" customHeight="1" x14ac:dyDescent="0.25">
      <c r="A568" s="308" t="s">
        <v>2057</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2821</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2" t="s">
        <v>76</v>
      </c>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69" t="s">
        <v>99</v>
      </c>
      <c r="AE574" s="113" t="s">
        <v>9</v>
      </c>
      <c r="AF574" s="92" t="s">
        <v>1988</v>
      </c>
      <c r="AG574" s="92" t="s">
        <v>1989</v>
      </c>
      <c r="AH574" s="92" t="s">
        <v>1990</v>
      </c>
      <c r="AI574" s="93" t="s">
        <v>1991</v>
      </c>
      <c r="AJ574" s="92"/>
      <c r="AK574" s="93" t="s">
        <v>1992</v>
      </c>
    </row>
    <row r="575" spans="1:37" ht="25" customHeight="1" thickTop="1" thickBot="1" x14ac:dyDescent="0.3">
      <c r="A575" s="275" t="s">
        <v>1060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1062</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2823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2824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2826</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2827</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2828</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2829</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2830</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1" t="s">
        <v>2058</v>
      </c>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95">
        <f>SUM(AE575:AE584)</f>
        <v>0</v>
      </c>
      <c r="AF585" s="65"/>
      <c r="AG585" s="98">
        <f>SUM(AG575:AG584)</f>
        <v>0</v>
      </c>
      <c r="AH585" s="99"/>
      <c r="AI585" s="100"/>
      <c r="AJ585" s="100"/>
      <c r="AK585" s="100"/>
    </row>
    <row r="586" spans="1:37" ht="25" customHeight="1" x14ac:dyDescent="0.25">
      <c r="A586" s="308" t="s">
        <v>2059</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2" t="s">
        <v>111</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111" t="s">
        <v>99</v>
      </c>
      <c r="AE588" s="112" t="s">
        <v>9</v>
      </c>
      <c r="AF588" s="92" t="s">
        <v>1988</v>
      </c>
      <c r="AG588" s="92" t="s">
        <v>1989</v>
      </c>
      <c r="AH588" s="92" t="s">
        <v>1990</v>
      </c>
      <c r="AI588" s="93" t="s">
        <v>1991</v>
      </c>
      <c r="AJ588" s="92"/>
      <c r="AK588" s="93" t="s">
        <v>1992</v>
      </c>
    </row>
    <row r="589" spans="1:37" ht="25" customHeight="1" thickTop="1" thickBot="1" x14ac:dyDescent="0.3">
      <c r="A589" s="275" t="s">
        <v>1080</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2831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1084</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1086</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2832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1" t="s">
        <v>2060</v>
      </c>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95">
        <f>SUM(AE587:AE593)</f>
        <v>0</v>
      </c>
      <c r="AF594" s="65"/>
      <c r="AG594" s="98">
        <f>SUM(AG589:AG593)</f>
        <v>0</v>
      </c>
      <c r="AH594" s="99"/>
      <c r="AI594" s="100"/>
      <c r="AJ594" s="100"/>
      <c r="AK594" s="100"/>
    </row>
    <row r="595" spans="1:37" ht="25" customHeight="1" x14ac:dyDescent="0.25">
      <c r="A595" s="308" t="s">
        <v>2061</v>
      </c>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487</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2" t="s">
        <v>76</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69" t="s">
        <v>99</v>
      </c>
      <c r="AE601" s="113" t="s">
        <v>9</v>
      </c>
      <c r="AF601" s="92" t="s">
        <v>1988</v>
      </c>
      <c r="AG601" s="92" t="s">
        <v>1989</v>
      </c>
      <c r="AH601" s="92" t="s">
        <v>1990</v>
      </c>
      <c r="AI601" s="93" t="s">
        <v>1991</v>
      </c>
      <c r="AJ601" s="92"/>
      <c r="AK601" s="93" t="s">
        <v>1992</v>
      </c>
    </row>
    <row r="602" spans="1:37" ht="25" customHeight="1" thickTop="1" thickBot="1" x14ac:dyDescent="0.3">
      <c r="A602" s="275" t="s">
        <v>1060</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5" t="s">
        <v>1062</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5" t="s">
        <v>2835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5" t="s">
        <v>2836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1" t="s">
        <v>2062</v>
      </c>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95">
        <f>SUM(AE602:AE605)</f>
        <v>4.3478260869565215</v>
      </c>
      <c r="AF606" s="65"/>
      <c r="AG606" s="98">
        <f>SUM(AG602:AG605)</f>
        <v>4</v>
      </c>
      <c r="AH606" s="99"/>
      <c r="AI606" s="100"/>
      <c r="AJ606" s="100"/>
      <c r="AK606" s="100"/>
    </row>
    <row r="607" spans="1:37" ht="25" customHeight="1" x14ac:dyDescent="0.25">
      <c r="A607" s="308" t="s">
        <v>2063</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2" t="s">
        <v>111</v>
      </c>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c r="AA609" s="312"/>
      <c r="AB609" s="312"/>
      <c r="AC609" s="312"/>
      <c r="AD609" s="111" t="s">
        <v>99</v>
      </c>
      <c r="AE609" s="112" t="s">
        <v>9</v>
      </c>
      <c r="AF609" s="92" t="s">
        <v>1988</v>
      </c>
      <c r="AG609" s="92" t="s">
        <v>1989</v>
      </c>
      <c r="AH609" s="92" t="s">
        <v>1990</v>
      </c>
      <c r="AI609" s="93" t="s">
        <v>1991</v>
      </c>
      <c r="AJ609" s="92"/>
      <c r="AK609" s="93" t="s">
        <v>1992</v>
      </c>
    </row>
    <row r="610" spans="1:37" ht="25" customHeight="1" thickTop="1" thickBot="1" x14ac:dyDescent="0.3">
      <c r="A610" s="275" t="s">
        <v>2837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5" t="s">
        <v>1923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5" t="s">
        <v>1924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5" t="s">
        <v>1925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5" t="s">
        <v>2838</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1" t="s">
        <v>2064</v>
      </c>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95">
        <f>SUM(AE608:AE614)</f>
        <v>4.3478260869565215</v>
      </c>
      <c r="AF615" s="65"/>
      <c r="AG615" s="98">
        <f>SUM(AG610:AG614)</f>
        <v>5</v>
      </c>
      <c r="AH615" s="99"/>
      <c r="AI615" s="100"/>
      <c r="AJ615" s="100"/>
      <c r="AK615" s="100"/>
    </row>
    <row r="616" spans="1:37" ht="25" customHeight="1" x14ac:dyDescent="0.25">
      <c r="A616" s="308" t="s">
        <v>2065</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2839</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2" t="s">
        <v>76</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69" t="s">
        <v>99</v>
      </c>
      <c r="AE622" s="113" t="s">
        <v>9</v>
      </c>
      <c r="AF622" s="92" t="s">
        <v>1988</v>
      </c>
      <c r="AG622" s="92" t="s">
        <v>1989</v>
      </c>
      <c r="AH622" s="92" t="s">
        <v>1990</v>
      </c>
      <c r="AI622" s="93" t="s">
        <v>1991</v>
      </c>
      <c r="AJ622" s="92"/>
      <c r="AK622" s="93" t="s">
        <v>1992</v>
      </c>
    </row>
    <row r="623" spans="1:37" ht="25" customHeight="1" thickTop="1" thickBot="1" x14ac:dyDescent="0.3">
      <c r="A623" s="275" t="s">
        <v>2841</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2</v>
      </c>
      <c r="AE623" s="95">
        <f t="shared" ref="AE623:AE633" si="220">IF(AG623=1,AK623,AG623)</f>
        <v>0.39525691699604742</v>
      </c>
      <c r="AF623">
        <f t="shared" ref="AF623:AF633" si="221">AD623/2</f>
        <v>1</v>
      </c>
      <c r="AG623" s="92">
        <f t="shared" ref="AG623:AG633" si="222">IF(AND(AF623&gt;=0,AF623&lt;=1),1,"No aplica")</f>
        <v>1</v>
      </c>
      <c r="AH623" s="96">
        <f t="shared" ref="AH623:AH633" si="223">AD623/(AG623*2)</f>
        <v>1</v>
      </c>
      <c r="AI623" s="97">
        <f t="shared" ref="AI623:AI633" si="224">IF(AG623=1,AG623/$AG$634,"No aplica")</f>
        <v>9.0909090909090912E-2</v>
      </c>
      <c r="AJ623" s="97">
        <f t="shared" ref="AJ623:AJ633" si="225">AF623*AI623</f>
        <v>9.0909090909090912E-2</v>
      </c>
      <c r="AK623" s="97">
        <f t="shared" ref="AK623:AK633" si="226">AJ623*$AE$23</f>
        <v>0.39525691699604742</v>
      </c>
    </row>
    <row r="624" spans="1:37" ht="25" customHeight="1" thickTop="1" thickBot="1" x14ac:dyDescent="0.3">
      <c r="A624" s="275" t="s">
        <v>2842</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275" t="s">
        <v>2843</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275" t="s">
        <v>2735</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275" t="s">
        <v>2844</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275" t="s">
        <v>2845</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275" t="s">
        <v>2846</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275" t="s">
        <v>2847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275" t="s">
        <v>2848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thickBot="1" x14ac:dyDescent="0.3">
      <c r="A632" s="275" t="s">
        <v>2849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2</v>
      </c>
      <c r="AE632" s="95">
        <f t="shared" si="220"/>
        <v>0.39525691699604742</v>
      </c>
      <c r="AF632">
        <f t="shared" si="221"/>
        <v>1</v>
      </c>
      <c r="AG632" s="92">
        <f t="shared" si="222"/>
        <v>1</v>
      </c>
      <c r="AH632" s="96">
        <f t="shared" si="223"/>
        <v>1</v>
      </c>
      <c r="AI632" s="97">
        <f t="shared" si="224"/>
        <v>9.0909090909090912E-2</v>
      </c>
      <c r="AJ632" s="97">
        <f t="shared" si="225"/>
        <v>9.0909090909090912E-2</v>
      </c>
      <c r="AK632" s="97">
        <f t="shared" si="226"/>
        <v>0.39525691699604742</v>
      </c>
    </row>
    <row r="633" spans="1:37" ht="25" customHeight="1" thickTop="1" thickBot="1" x14ac:dyDescent="0.3">
      <c r="A633" s="275" t="s">
        <v>2850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2</v>
      </c>
      <c r="AE633" s="95">
        <f t="shared" si="220"/>
        <v>0.39525691699604742</v>
      </c>
      <c r="AF633">
        <f t="shared" si="221"/>
        <v>1</v>
      </c>
      <c r="AG633" s="92">
        <f t="shared" si="222"/>
        <v>1</v>
      </c>
      <c r="AH633" s="96">
        <f t="shared" si="223"/>
        <v>1</v>
      </c>
      <c r="AI633" s="97">
        <f t="shared" si="224"/>
        <v>9.0909090909090912E-2</v>
      </c>
      <c r="AJ633" s="97">
        <f t="shared" si="225"/>
        <v>9.0909090909090912E-2</v>
      </c>
      <c r="AK633" s="97">
        <f t="shared" si="226"/>
        <v>0.39525691699604742</v>
      </c>
    </row>
    <row r="634" spans="1:37" ht="25" customHeight="1" thickTop="1" x14ac:dyDescent="0.25">
      <c r="A634" s="321" t="s">
        <v>2066</v>
      </c>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95">
        <f>SUM(AE623:AE633)</f>
        <v>4.3478260869565215</v>
      </c>
      <c r="AF634" s="65"/>
      <c r="AG634" s="98">
        <f>SUM(AG623:AG633)</f>
        <v>11</v>
      </c>
      <c r="AH634" s="99"/>
      <c r="AI634" s="100"/>
      <c r="AJ634" s="100"/>
      <c r="AK634" s="100"/>
    </row>
    <row r="635" spans="1:37" ht="25" customHeight="1" x14ac:dyDescent="0.25">
      <c r="A635" s="308" t="s">
        <v>2067</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2" t="s">
        <v>111</v>
      </c>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c r="AA637" s="312"/>
      <c r="AB637" s="312"/>
      <c r="AC637" s="312"/>
      <c r="AD637" s="111" t="s">
        <v>99</v>
      </c>
      <c r="AE637" s="112" t="s">
        <v>9</v>
      </c>
      <c r="AF637" s="92" t="s">
        <v>1988</v>
      </c>
      <c r="AG637" s="92" t="s">
        <v>1989</v>
      </c>
      <c r="AH637" s="92" t="s">
        <v>1990</v>
      </c>
      <c r="AI637" s="93" t="s">
        <v>1991</v>
      </c>
      <c r="AJ637" s="92"/>
      <c r="AK637" s="93" t="s">
        <v>1992</v>
      </c>
    </row>
    <row r="638" spans="1:37" ht="25" customHeight="1" thickTop="1" thickBot="1" x14ac:dyDescent="0.3">
      <c r="A638" s="275" t="s">
        <v>2819</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5" t="s">
        <v>1671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5" t="s">
        <v>1673</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5" t="s">
        <v>1675</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5" t="s">
        <v>2851</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1" t="s">
        <v>2068</v>
      </c>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95">
        <f>SUM(AE638:AE642)</f>
        <v>4.3478260869565215</v>
      </c>
      <c r="AF643" s="65"/>
      <c r="AG643" s="98">
        <f>SUM(AG638:AG642)</f>
        <v>5</v>
      </c>
      <c r="AH643" s="99"/>
      <c r="AI643" s="100"/>
      <c r="AJ643" s="100"/>
      <c r="AK643" s="100"/>
    </row>
    <row r="644" spans="1:37" ht="25" customHeight="1" x14ac:dyDescent="0.25">
      <c r="A644" s="308" t="s">
        <v>2069</v>
      </c>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2852</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2" t="s">
        <v>76</v>
      </c>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69" t="s">
        <v>99</v>
      </c>
      <c r="AE650" s="113" t="s">
        <v>9</v>
      </c>
      <c r="AF650" s="92" t="s">
        <v>1988</v>
      </c>
      <c r="AG650" s="92" t="s">
        <v>1989</v>
      </c>
      <c r="AH650" s="92" t="s">
        <v>1990</v>
      </c>
      <c r="AI650" s="93" t="s">
        <v>1991</v>
      </c>
      <c r="AJ650" s="92"/>
      <c r="AK650" s="93" t="s">
        <v>1992</v>
      </c>
    </row>
    <row r="651" spans="1:37" ht="25" customHeight="1" thickTop="1" thickBot="1" x14ac:dyDescent="0.3">
      <c r="A651" s="275" t="s">
        <v>1060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1062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2854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2855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2856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2857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2858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2859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2860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1" t="s">
        <v>2070</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5">
        <f>SUM(AE651:AE659)</f>
        <v>0</v>
      </c>
      <c r="AF660" s="65"/>
      <c r="AG660" s="98">
        <f>SUM(AG651:AG659)</f>
        <v>0</v>
      </c>
      <c r="AH660" s="99"/>
      <c r="AI660" s="100"/>
      <c r="AJ660" s="100"/>
      <c r="AK660" s="100"/>
    </row>
    <row r="661" spans="1:37" ht="25" customHeight="1" x14ac:dyDescent="0.25">
      <c r="A661" s="308" t="s">
        <v>2071</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2" t="s">
        <v>111</v>
      </c>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c r="AA663" s="312"/>
      <c r="AB663" s="312"/>
      <c r="AC663" s="312"/>
      <c r="AD663" s="111" t="s">
        <v>99</v>
      </c>
      <c r="AE663" s="112" t="s">
        <v>9</v>
      </c>
      <c r="AF663" s="92" t="s">
        <v>1988</v>
      </c>
      <c r="AG663" s="92" t="s">
        <v>1989</v>
      </c>
      <c r="AH663" s="92" t="s">
        <v>1990</v>
      </c>
      <c r="AI663" s="93" t="s">
        <v>1991</v>
      </c>
      <c r="AJ663" s="92"/>
      <c r="AK663" s="93" t="s">
        <v>1992</v>
      </c>
    </row>
    <row r="664" spans="1:37" ht="25" customHeight="1" thickTop="1" thickBot="1" x14ac:dyDescent="0.3">
      <c r="A664" s="275" t="s">
        <v>1047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2861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1051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1054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2862</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1" t="s">
        <v>2072</v>
      </c>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95">
        <f>SUM(AE662:AE668)</f>
        <v>0</v>
      </c>
      <c r="AF669" s="65"/>
      <c r="AG669" s="98">
        <f>SUM(AG664:AG668)</f>
        <v>0</v>
      </c>
      <c r="AH669" s="99"/>
      <c r="AI669" s="100"/>
      <c r="AJ669" s="100"/>
      <c r="AK669" s="100"/>
    </row>
    <row r="670" spans="1:37" ht="25" customHeight="1" x14ac:dyDescent="0.25">
      <c r="A670" s="308" t="s">
        <v>2073</v>
      </c>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2863</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2" t="s">
        <v>76</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69" t="s">
        <v>99</v>
      </c>
      <c r="AE676" s="113" t="s">
        <v>9</v>
      </c>
      <c r="AF676" s="92" t="s">
        <v>1988</v>
      </c>
      <c r="AG676" s="92" t="s">
        <v>1989</v>
      </c>
      <c r="AH676" s="92" t="s">
        <v>1990</v>
      </c>
      <c r="AI676" s="93" t="s">
        <v>1991</v>
      </c>
      <c r="AJ676" s="92"/>
      <c r="AK676" s="93" t="s">
        <v>1992</v>
      </c>
    </row>
    <row r="677" spans="1:37" ht="25" customHeight="1" thickTop="1" thickBot="1" x14ac:dyDescent="0.3">
      <c r="A677" s="275" t="s">
        <v>2865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2</v>
      </c>
      <c r="AE677" s="95">
        <f t="shared" ref="AE677:AE690" si="246">IF(AG677=1,AK677,AG677)</f>
        <v>0.3105590062111801</v>
      </c>
      <c r="AF677">
        <f t="shared" ref="AF677:AF690" si="247">AD677/2</f>
        <v>1</v>
      </c>
      <c r="AG677" s="92">
        <f t="shared" ref="AG677:AG690" si="248">IF(AND(AF677&gt;=0,AF677&lt;=1),1,"No aplica")</f>
        <v>1</v>
      </c>
      <c r="AH677" s="96">
        <f t="shared" ref="AH677:AH690" si="249">AD677/(AG677*2)</f>
        <v>1</v>
      </c>
      <c r="AI677" s="97">
        <f t="shared" ref="AI677:AI690" si="250">IF(AG677=1,AG677/$AG$691,"No aplica")</f>
        <v>7.1428571428571425E-2</v>
      </c>
      <c r="AJ677" s="97">
        <f t="shared" ref="AJ677:AJ690" si="251">AF677*AI677</f>
        <v>7.1428571428571425E-2</v>
      </c>
      <c r="AK677" s="97">
        <f t="shared" ref="AK677:AK690" si="252">AJ677*$AE$23</f>
        <v>0.3105590062111801</v>
      </c>
    </row>
    <row r="678" spans="1:37" ht="25" customHeight="1" thickTop="1" thickBot="1" x14ac:dyDescent="0.3">
      <c r="A678" s="275" t="s">
        <v>2866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275" t="s">
        <v>2867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275" t="s">
        <v>2735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275" t="s">
        <v>2868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275" t="s">
        <v>2869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275" t="s">
        <v>2870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275" t="s">
        <v>2871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275" t="s">
        <v>2872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275" t="s">
        <v>2873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275" t="s">
        <v>1728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275" t="s">
        <v>2874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thickBot="1" x14ac:dyDescent="0.3">
      <c r="A689" s="275" t="s">
        <v>2875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2</v>
      </c>
      <c r="AE689" s="95">
        <f t="shared" si="246"/>
        <v>0.3105590062111801</v>
      </c>
      <c r="AF689">
        <f t="shared" si="247"/>
        <v>1</v>
      </c>
      <c r="AG689" s="92">
        <f t="shared" si="248"/>
        <v>1</v>
      </c>
      <c r="AH689" s="96">
        <f t="shared" si="249"/>
        <v>1</v>
      </c>
      <c r="AI689" s="97">
        <f t="shared" si="250"/>
        <v>7.1428571428571425E-2</v>
      </c>
      <c r="AJ689" s="97">
        <f t="shared" si="251"/>
        <v>7.1428571428571425E-2</v>
      </c>
      <c r="AK689" s="97">
        <f t="shared" si="252"/>
        <v>0.3105590062111801</v>
      </c>
    </row>
    <row r="690" spans="1:37" ht="25" customHeight="1" thickTop="1" thickBot="1" x14ac:dyDescent="0.3">
      <c r="A690" s="275" t="s">
        <v>2876</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2</v>
      </c>
      <c r="AE690" s="95">
        <f t="shared" si="246"/>
        <v>0.3105590062111801</v>
      </c>
      <c r="AF690">
        <f t="shared" si="247"/>
        <v>1</v>
      </c>
      <c r="AG690" s="92">
        <f t="shared" si="248"/>
        <v>1</v>
      </c>
      <c r="AH690" s="96">
        <f t="shared" si="249"/>
        <v>1</v>
      </c>
      <c r="AI690" s="97">
        <f t="shared" si="250"/>
        <v>7.1428571428571425E-2</v>
      </c>
      <c r="AJ690" s="97">
        <f t="shared" si="251"/>
        <v>7.1428571428571425E-2</v>
      </c>
      <c r="AK690" s="97">
        <f t="shared" si="252"/>
        <v>0.3105590062111801</v>
      </c>
    </row>
    <row r="691" spans="1:37" ht="25" customHeight="1" thickTop="1" x14ac:dyDescent="0.25">
      <c r="A691" s="321" t="s">
        <v>2074</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95">
        <f>SUM(AE677:AE690)</f>
        <v>4.3478260869565215</v>
      </c>
      <c r="AF691" s="65"/>
      <c r="AG691" s="98">
        <f>SUM(AG677:AG690)</f>
        <v>14</v>
      </c>
      <c r="AH691" s="99"/>
      <c r="AI691" s="100"/>
      <c r="AJ691" s="100"/>
      <c r="AK691" s="100"/>
    </row>
    <row r="692" spans="1:37" ht="25" customHeight="1" x14ac:dyDescent="0.25">
      <c r="A692" s="308" t="s">
        <v>2075</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2" t="s">
        <v>111</v>
      </c>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2"/>
      <c r="AD694" s="111" t="s">
        <v>99</v>
      </c>
      <c r="AE694" s="112" t="s">
        <v>9</v>
      </c>
      <c r="AF694" s="92" t="s">
        <v>1988</v>
      </c>
      <c r="AG694" s="92" t="s">
        <v>1989</v>
      </c>
      <c r="AH694" s="92" t="s">
        <v>1990</v>
      </c>
      <c r="AI694" s="93" t="s">
        <v>1991</v>
      </c>
      <c r="AJ694" s="92"/>
      <c r="AK694" s="93" t="s">
        <v>1992</v>
      </c>
    </row>
    <row r="695" spans="1:37" ht="25" customHeight="1" thickTop="1" thickBot="1" x14ac:dyDescent="0.3">
      <c r="A695" s="275" t="s">
        <v>1221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5" t="s">
        <v>1223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5" t="s">
        <v>1225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5" t="s">
        <v>1227</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5" t="s">
        <v>2877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1" t="s">
        <v>2076</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95">
        <f>SUM(AE693:AE699)</f>
        <v>4.3478260869565215</v>
      </c>
      <c r="AF700" s="65"/>
      <c r="AG700" s="98">
        <f>SUM(AG695:AG699)</f>
        <v>5</v>
      </c>
      <c r="AH700" s="99"/>
      <c r="AI700" s="100"/>
      <c r="AJ700" s="100"/>
      <c r="AK700" s="100"/>
    </row>
    <row r="701" spans="1:37" ht="25" customHeight="1" x14ac:dyDescent="0.25">
      <c r="A701" s="308" t="s">
        <v>2077</v>
      </c>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2878</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2" t="s">
        <v>76</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69" t="s">
        <v>99</v>
      </c>
      <c r="AE707" s="113" t="s">
        <v>9</v>
      </c>
      <c r="AF707" s="92" t="s">
        <v>1988</v>
      </c>
      <c r="AG707" s="92" t="s">
        <v>1989</v>
      </c>
      <c r="AH707" s="92" t="s">
        <v>1990</v>
      </c>
      <c r="AI707" s="93" t="s">
        <v>1991</v>
      </c>
      <c r="AJ707" s="92"/>
      <c r="AK707" s="93" t="s">
        <v>1992</v>
      </c>
    </row>
    <row r="708" spans="1:37" ht="25" customHeight="1" thickTop="1" thickBot="1" x14ac:dyDescent="0.3">
      <c r="A708" s="275" t="s">
        <v>2880</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2</v>
      </c>
      <c r="AE708" s="95">
        <f t="shared" ref="AE708:AE717" si="259">IF(AG708=1,AK708,AG708)</f>
        <v>0.43478260869565216</v>
      </c>
      <c r="AF708">
        <f t="shared" ref="AF708:AF717" si="260">AD708/2</f>
        <v>1</v>
      </c>
      <c r="AG708" s="92">
        <f t="shared" ref="AG708:AG717" si="261">IF(AND(AF708&gt;=0,AF708&lt;=1),1,"No aplica")</f>
        <v>1</v>
      </c>
      <c r="AH708" s="96">
        <f t="shared" ref="AH708:AH717" si="262">AD708/(AG708*2)</f>
        <v>1</v>
      </c>
      <c r="AI708" s="97">
        <f t="shared" ref="AI708:AI717" si="263">IF(AG708=1,AG708/$AG$718,"No aplica")</f>
        <v>0.1</v>
      </c>
      <c r="AJ708" s="97">
        <f t="shared" ref="AJ708:AJ717" si="264">AF708*AI708</f>
        <v>0.1</v>
      </c>
      <c r="AK708" s="97">
        <f t="shared" ref="AK708:AK717" si="265">AJ708*$AE$23</f>
        <v>0.43478260869565216</v>
      </c>
    </row>
    <row r="709" spans="1:37" ht="25" customHeight="1" thickTop="1" thickBot="1" x14ac:dyDescent="0.3">
      <c r="A709" s="275" t="s">
        <v>2881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275" t="s">
        <v>2882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275" t="s">
        <v>2735</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275" t="s">
        <v>2883</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275" t="s">
        <v>2884</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275" t="s">
        <v>2885</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275" t="s">
        <v>2886</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thickBot="1" x14ac:dyDescent="0.3">
      <c r="A716" s="275" t="s">
        <v>2887</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2</v>
      </c>
      <c r="AE716" s="95">
        <f t="shared" si="259"/>
        <v>0.43478260869565216</v>
      </c>
      <c r="AF716">
        <f t="shared" si="260"/>
        <v>1</v>
      </c>
      <c r="AG716" s="92">
        <f t="shared" si="261"/>
        <v>1</v>
      </c>
      <c r="AH716" s="96">
        <f t="shared" si="262"/>
        <v>1</v>
      </c>
      <c r="AI716" s="97">
        <f t="shared" si="263"/>
        <v>0.1</v>
      </c>
      <c r="AJ716" s="97">
        <f t="shared" si="264"/>
        <v>0.1</v>
      </c>
      <c r="AK716" s="97">
        <f t="shared" si="265"/>
        <v>0.43478260869565216</v>
      </c>
    </row>
    <row r="717" spans="1:37" ht="25" customHeight="1" thickTop="1" thickBot="1" x14ac:dyDescent="0.3">
      <c r="A717" s="275" t="s">
        <v>2888</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2</v>
      </c>
      <c r="AE717" s="95">
        <f t="shared" si="259"/>
        <v>0.43478260869565216</v>
      </c>
      <c r="AF717">
        <f t="shared" si="260"/>
        <v>1</v>
      </c>
      <c r="AG717" s="92">
        <f t="shared" si="261"/>
        <v>1</v>
      </c>
      <c r="AH717" s="96">
        <f t="shared" si="262"/>
        <v>1</v>
      </c>
      <c r="AI717" s="97">
        <f t="shared" si="263"/>
        <v>0.1</v>
      </c>
      <c r="AJ717" s="97">
        <f t="shared" si="264"/>
        <v>0.1</v>
      </c>
      <c r="AK717" s="97">
        <f t="shared" si="265"/>
        <v>0.43478260869565216</v>
      </c>
    </row>
    <row r="718" spans="1:37" ht="25" customHeight="1" thickTop="1" x14ac:dyDescent="0.25">
      <c r="A718" s="321" t="s">
        <v>2078</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95">
        <f>SUM(AE708:AE717)</f>
        <v>4.3478260869565224</v>
      </c>
      <c r="AF718" s="65"/>
      <c r="AG718" s="98">
        <f>SUM(AG708:AG717)</f>
        <v>10</v>
      </c>
      <c r="AH718" s="99"/>
      <c r="AI718" s="100"/>
      <c r="AJ718" s="100"/>
      <c r="AK718" s="100"/>
    </row>
    <row r="719" spans="1:37" ht="25" customHeight="1" x14ac:dyDescent="0.25">
      <c r="A719" s="308" t="s">
        <v>2079</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95">
        <f>AE718/$AE$23*100</f>
        <v>100.00000000000003</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2" t="s">
        <v>111</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2"/>
      <c r="AD721" s="111" t="s">
        <v>99</v>
      </c>
      <c r="AE721" s="112" t="s">
        <v>9</v>
      </c>
      <c r="AF721" s="92" t="s">
        <v>1988</v>
      </c>
      <c r="AG721" s="92" t="s">
        <v>1989</v>
      </c>
      <c r="AH721" s="92" t="s">
        <v>1990</v>
      </c>
      <c r="AI721" s="93" t="s">
        <v>1991</v>
      </c>
      <c r="AJ721" s="92"/>
      <c r="AK721" s="93" t="s">
        <v>1992</v>
      </c>
    </row>
    <row r="722" spans="1:37" ht="25" customHeight="1" thickTop="1" thickBot="1" x14ac:dyDescent="0.3">
      <c r="A722" s="275" t="s">
        <v>1080</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5" t="s">
        <v>1082</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5" t="s">
        <v>1084</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5" t="s">
        <v>1086</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5" t="s">
        <v>2889</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1" t="s">
        <v>2080</v>
      </c>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95">
        <f>SUM(AE722:AE726)</f>
        <v>4.3478260869565215</v>
      </c>
      <c r="AF727" s="65"/>
      <c r="AG727" s="98">
        <f>SUM(AG722:AG726)</f>
        <v>5</v>
      </c>
      <c r="AH727" s="99"/>
      <c r="AI727" s="100"/>
      <c r="AJ727" s="100"/>
      <c r="AK727" s="100"/>
    </row>
    <row r="728" spans="1:37" ht="25" customHeight="1" x14ac:dyDescent="0.25">
      <c r="A728" s="308" t="s">
        <v>2081</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2956</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2" t="s">
        <v>76</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69" t="s">
        <v>99</v>
      </c>
      <c r="AE734" s="113" t="s">
        <v>9</v>
      </c>
      <c r="AF734" s="92" t="s">
        <v>1988</v>
      </c>
      <c r="AG734" s="92" t="s">
        <v>1989</v>
      </c>
      <c r="AH734" s="92" t="s">
        <v>1990</v>
      </c>
      <c r="AI734" s="93" t="s">
        <v>1991</v>
      </c>
      <c r="AJ734" s="92"/>
      <c r="AK734" s="93" t="s">
        <v>1992</v>
      </c>
    </row>
    <row r="735" spans="1:37" ht="25" customHeight="1" thickTop="1" thickBot="1" x14ac:dyDescent="0.3">
      <c r="A735" s="275" t="s">
        <v>2880</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2</v>
      </c>
      <c r="AE735" s="95">
        <f t="shared" ref="AE735:AE745" si="272">IF(AG735=1,AK735,AG735)</f>
        <v>0.39525691699604742</v>
      </c>
      <c r="AF735">
        <f t="shared" ref="AF735:AF745" si="273">AD735/2</f>
        <v>1</v>
      </c>
      <c r="AG735" s="92">
        <f t="shared" ref="AG735:AG745" si="274">IF(AND(AF735&gt;=0,AF735&lt;=1),1,"No aplica")</f>
        <v>1</v>
      </c>
      <c r="AH735" s="96">
        <f t="shared" ref="AH735:AH745" si="275">AD735/(AG735*2)</f>
        <v>1</v>
      </c>
      <c r="AI735" s="97">
        <f t="shared" ref="AI735:AI745" si="276">IF(AG735=1,AG735/$AG$746,"No aplica")</f>
        <v>9.0909090909090912E-2</v>
      </c>
      <c r="AJ735" s="97">
        <f t="shared" ref="AJ735:AJ745" si="277">AF735*AI735</f>
        <v>9.0909090909090912E-2</v>
      </c>
      <c r="AK735" s="97">
        <f t="shared" ref="AK735:AK745" si="278">AJ735*$AE$23</f>
        <v>0.39525691699604742</v>
      </c>
    </row>
    <row r="736" spans="1:37" ht="25" customHeight="1" thickTop="1" thickBot="1" x14ac:dyDescent="0.3">
      <c r="A736" s="275" t="s">
        <v>2881</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275" t="s">
        <v>2882</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275" t="s">
        <v>2735</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275" t="s">
        <v>2892</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275" t="s">
        <v>2884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275" t="s">
        <v>2885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275" t="s">
        <v>2893</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275" t="s">
        <v>2894</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thickBot="1" x14ac:dyDescent="0.3">
      <c r="A744" s="275" t="s">
        <v>2895</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2</v>
      </c>
      <c r="AE744" s="95">
        <f t="shared" si="272"/>
        <v>0.39525691699604742</v>
      </c>
      <c r="AF744">
        <f t="shared" si="273"/>
        <v>1</v>
      </c>
      <c r="AG744" s="92">
        <f t="shared" si="274"/>
        <v>1</v>
      </c>
      <c r="AH744" s="96">
        <f t="shared" si="275"/>
        <v>1</v>
      </c>
      <c r="AI744" s="97">
        <f t="shared" si="276"/>
        <v>9.0909090909090912E-2</v>
      </c>
      <c r="AJ744" s="97">
        <f t="shared" si="277"/>
        <v>9.0909090909090912E-2</v>
      </c>
      <c r="AK744" s="97">
        <f t="shared" si="278"/>
        <v>0.39525691699604742</v>
      </c>
    </row>
    <row r="745" spans="1:37" ht="25" customHeight="1" thickTop="1" thickBot="1" x14ac:dyDescent="0.3">
      <c r="A745" s="275" t="s">
        <v>2896</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2</v>
      </c>
      <c r="AE745" s="95">
        <f t="shared" si="272"/>
        <v>0.39525691699604742</v>
      </c>
      <c r="AF745">
        <f t="shared" si="273"/>
        <v>1</v>
      </c>
      <c r="AG745" s="92">
        <f t="shared" si="274"/>
        <v>1</v>
      </c>
      <c r="AH745" s="96">
        <f t="shared" si="275"/>
        <v>1</v>
      </c>
      <c r="AI745" s="97">
        <f t="shared" si="276"/>
        <v>9.0909090909090912E-2</v>
      </c>
      <c r="AJ745" s="97">
        <f t="shared" si="277"/>
        <v>9.0909090909090912E-2</v>
      </c>
      <c r="AK745" s="97">
        <f t="shared" si="278"/>
        <v>0.39525691699604742</v>
      </c>
    </row>
    <row r="746" spans="1:37" ht="25" customHeight="1" thickTop="1" x14ac:dyDescent="0.25">
      <c r="A746" s="321" t="s">
        <v>2083</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95">
        <f>SUM(AE735:AE745)</f>
        <v>4.3478260869565215</v>
      </c>
      <c r="AF746" s="65"/>
      <c r="AG746" s="98">
        <f>SUM(AG735:AG745)</f>
        <v>11</v>
      </c>
      <c r="AH746" s="99"/>
      <c r="AI746" s="100"/>
      <c r="AJ746" s="100"/>
      <c r="AK746" s="100"/>
    </row>
    <row r="747" spans="1:37" ht="25" customHeight="1" x14ac:dyDescent="0.25">
      <c r="A747" s="308" t="s">
        <v>2084</v>
      </c>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2" t="s">
        <v>111</v>
      </c>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c r="AA749" s="312"/>
      <c r="AB749" s="312"/>
      <c r="AC749" s="312"/>
      <c r="AD749" s="111" t="s">
        <v>99</v>
      </c>
      <c r="AE749" s="112" t="s">
        <v>9</v>
      </c>
      <c r="AF749" s="92" t="s">
        <v>1988</v>
      </c>
      <c r="AG749" s="92" t="s">
        <v>1989</v>
      </c>
      <c r="AH749" s="92" t="s">
        <v>1990</v>
      </c>
      <c r="AI749" s="93" t="s">
        <v>1991</v>
      </c>
      <c r="AJ749" s="92"/>
      <c r="AK749" s="93" t="s">
        <v>1992</v>
      </c>
    </row>
    <row r="750" spans="1:37" ht="25" customHeight="1" thickTop="1" thickBot="1" x14ac:dyDescent="0.3">
      <c r="A750" s="275" t="s">
        <v>1669</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5" t="s">
        <v>2897</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5" t="s">
        <v>2898</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5" t="s">
        <v>2899</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5" t="s">
        <v>2900</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1" t="s">
        <v>2085</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95">
        <f>SUM(AE750:AE754)</f>
        <v>4.3478260869565215</v>
      </c>
      <c r="AF755" s="65"/>
      <c r="AG755" s="98">
        <f>SUM(AG750:AG754)</f>
        <v>5</v>
      </c>
      <c r="AH755" s="99"/>
      <c r="AI755" s="100"/>
      <c r="AJ755" s="100"/>
      <c r="AK755" s="100"/>
    </row>
    <row r="756" spans="1:37" ht="25" customHeight="1" x14ac:dyDescent="0.25">
      <c r="A756" s="308" t="s">
        <v>2086</v>
      </c>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2901</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2" t="s">
        <v>76</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69" t="s">
        <v>99</v>
      </c>
      <c r="AE762" s="113" t="s">
        <v>9</v>
      </c>
      <c r="AF762" s="92" t="s">
        <v>1988</v>
      </c>
      <c r="AG762" s="92" t="s">
        <v>1989</v>
      </c>
      <c r="AH762" s="92" t="s">
        <v>1990</v>
      </c>
      <c r="AI762" s="93" t="s">
        <v>1991</v>
      </c>
      <c r="AJ762" s="92"/>
      <c r="AK762" s="93" t="s">
        <v>1992</v>
      </c>
    </row>
    <row r="763" spans="1:37" ht="25" customHeight="1" thickTop="1" thickBot="1" x14ac:dyDescent="0.3">
      <c r="A763" s="275" t="s">
        <v>2880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2</v>
      </c>
      <c r="AE763" s="95">
        <f t="shared" ref="AE763:AE770" si="285">IF(AG763=1,AK763,AG763)</f>
        <v>0.54347826086956519</v>
      </c>
      <c r="AF763">
        <f t="shared" ref="AF763:AF770" si="286">AD763/2</f>
        <v>1</v>
      </c>
      <c r="AG763" s="92">
        <f t="shared" ref="AG763:AG770" si="287">IF(AND(AF763&gt;=0,AF763&lt;=1),1,"No aplica")</f>
        <v>1</v>
      </c>
      <c r="AH763" s="96">
        <f t="shared" ref="AH763:AH770" si="288">AD763/(AG763*2)</f>
        <v>1</v>
      </c>
      <c r="AI763" s="97">
        <f t="shared" ref="AI763:AI770" si="289">IF(AG763=1,AG763/$AG$771,"No aplica")</f>
        <v>0.125</v>
      </c>
      <c r="AJ763" s="97">
        <f t="shared" ref="AJ763:AJ770" si="290">AF763*AI763</f>
        <v>0.125</v>
      </c>
      <c r="AK763" s="97">
        <f t="shared" ref="AK763:AK770" si="291">AJ763*$AE$23</f>
        <v>0.54347826086956519</v>
      </c>
    </row>
    <row r="764" spans="1:37" ht="25" customHeight="1" thickTop="1" thickBot="1" x14ac:dyDescent="0.3">
      <c r="A764" s="275" t="s">
        <v>2881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275" t="s">
        <v>2882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275" t="s">
        <v>2735</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275" t="s">
        <v>2902</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275" t="s">
        <v>2903</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thickBot="1" x14ac:dyDescent="0.3">
      <c r="A769" s="275" t="s">
        <v>2904</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2</v>
      </c>
      <c r="AE769" s="95">
        <f t="shared" si="285"/>
        <v>0.54347826086956519</v>
      </c>
      <c r="AF769">
        <f t="shared" si="286"/>
        <v>1</v>
      </c>
      <c r="AG769" s="92">
        <f t="shared" si="287"/>
        <v>1</v>
      </c>
      <c r="AH769" s="96">
        <f t="shared" si="288"/>
        <v>1</v>
      </c>
      <c r="AI769" s="97">
        <f t="shared" si="289"/>
        <v>0.125</v>
      </c>
      <c r="AJ769" s="97">
        <f t="shared" si="290"/>
        <v>0.125</v>
      </c>
      <c r="AK769" s="97">
        <f t="shared" si="291"/>
        <v>0.54347826086956519</v>
      </c>
    </row>
    <row r="770" spans="1:37" ht="25" customHeight="1" thickTop="1" thickBot="1" x14ac:dyDescent="0.3">
      <c r="A770" s="275" t="s">
        <v>2905</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2</v>
      </c>
      <c r="AE770" s="95">
        <f t="shared" si="285"/>
        <v>0.54347826086956519</v>
      </c>
      <c r="AF770">
        <f t="shared" si="286"/>
        <v>1</v>
      </c>
      <c r="AG770" s="92">
        <f t="shared" si="287"/>
        <v>1</v>
      </c>
      <c r="AH770" s="96">
        <f t="shared" si="288"/>
        <v>1</v>
      </c>
      <c r="AI770" s="97">
        <f t="shared" si="289"/>
        <v>0.125</v>
      </c>
      <c r="AJ770" s="97">
        <f t="shared" si="290"/>
        <v>0.125</v>
      </c>
      <c r="AK770" s="97">
        <f t="shared" si="291"/>
        <v>0.54347826086956519</v>
      </c>
    </row>
    <row r="771" spans="1:37" ht="25" customHeight="1" thickTop="1" x14ac:dyDescent="0.25">
      <c r="A771" s="321" t="s">
        <v>1993</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5">
        <f>SUM(AE763:AE770)</f>
        <v>4.3478260869565224</v>
      </c>
      <c r="AF771" s="65"/>
      <c r="AG771" s="98">
        <f>SUM(AG763:AG770)</f>
        <v>8</v>
      </c>
      <c r="AH771" s="99"/>
      <c r="AI771" s="100"/>
      <c r="AJ771" s="100"/>
      <c r="AK771" s="100"/>
    </row>
    <row r="772" spans="1:37" ht="25" customHeight="1" x14ac:dyDescent="0.25">
      <c r="A772" s="308" t="s">
        <v>1994</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5">
        <f>AE771/$AE$23*100</f>
        <v>100.00000000000003</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2" t="s">
        <v>2957</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111" t="s">
        <v>99</v>
      </c>
      <c r="AE774" s="112" t="s">
        <v>9</v>
      </c>
      <c r="AF774" s="92" t="s">
        <v>1988</v>
      </c>
      <c r="AG774" s="92" t="s">
        <v>1989</v>
      </c>
      <c r="AH774" s="92" t="s">
        <v>1990</v>
      </c>
      <c r="AI774" s="93" t="s">
        <v>1991</v>
      </c>
      <c r="AJ774" s="92"/>
      <c r="AK774" s="93" t="s">
        <v>1992</v>
      </c>
    </row>
    <row r="775" spans="1:37" ht="25" customHeight="1" thickTop="1" thickBot="1" x14ac:dyDescent="0.3">
      <c r="A775" s="275" t="s">
        <v>2906</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5" t="s">
        <v>2907</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5" t="s">
        <v>2908</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5" t="s">
        <v>2909</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5" t="s">
        <v>2910</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1" t="s">
        <v>2087</v>
      </c>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95">
        <f>SUM(AE775:AE779)</f>
        <v>4.3478260869565215</v>
      </c>
      <c r="AF780" s="65"/>
      <c r="AG780" s="98">
        <f>SUM(AG775:AG779)</f>
        <v>5</v>
      </c>
      <c r="AH780" s="99"/>
      <c r="AI780" s="100"/>
      <c r="AJ780" s="100"/>
      <c r="AK780" s="100"/>
    </row>
    <row r="781" spans="1:37" ht="25" customHeight="1" x14ac:dyDescent="0.25">
      <c r="A781" s="308" t="s">
        <v>2088</v>
      </c>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2911</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2" t="s">
        <v>76</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69" t="s">
        <v>99</v>
      </c>
      <c r="AE787" s="113" t="s">
        <v>9</v>
      </c>
      <c r="AF787" s="92" t="s">
        <v>1988</v>
      </c>
      <c r="AG787" s="92" t="s">
        <v>1989</v>
      </c>
      <c r="AH787" s="92" t="s">
        <v>1990</v>
      </c>
      <c r="AI787" s="93" t="s">
        <v>1991</v>
      </c>
      <c r="AJ787" s="92"/>
      <c r="AK787" s="93" t="s">
        <v>1992</v>
      </c>
    </row>
    <row r="788" spans="1:37" ht="25" customHeight="1" thickTop="1" thickBot="1" x14ac:dyDescent="0.3">
      <c r="A788" s="275" t="s">
        <v>2913</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2</v>
      </c>
      <c r="AE788" s="95">
        <f t="shared" ref="AE788:AE796" si="298">IF(AG788=1,AK788,AG788)</f>
        <v>0.48309178743961345</v>
      </c>
      <c r="AF788">
        <f t="shared" ref="AF788:AF796" si="299">AD788/2</f>
        <v>1</v>
      </c>
      <c r="AG788" s="92">
        <f t="shared" ref="AG788:AG796" si="300">IF(AND(AF788&gt;=0,AF788&lt;=1),1,"No aplica")</f>
        <v>1</v>
      </c>
      <c r="AH788" s="96">
        <f t="shared" ref="AH788:AH796" si="301">AD788/(AG788*2)</f>
        <v>1</v>
      </c>
      <c r="AI788" s="97">
        <f t="shared" ref="AI788:AI796" si="302">IF(AG788=1,AG788/$AG$797,"No aplica")</f>
        <v>0.1111111111111111</v>
      </c>
      <c r="AJ788" s="97">
        <f t="shared" ref="AJ788:AJ796" si="303">AF788*AI788</f>
        <v>0.1111111111111111</v>
      </c>
      <c r="AK788" s="97">
        <f t="shared" ref="AK788:AK796" si="304">AJ788*$AE$23</f>
        <v>0.48309178743961345</v>
      </c>
    </row>
    <row r="789" spans="1:37" ht="25" customHeight="1" thickTop="1" thickBot="1" x14ac:dyDescent="0.3">
      <c r="A789" s="275" t="s">
        <v>2881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275" t="s">
        <v>2882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275" t="s">
        <v>2735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275" t="s">
        <v>2914</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275" t="s">
        <v>2915</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275" t="s">
        <v>2916</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thickBot="1" x14ac:dyDescent="0.3">
      <c r="A795" s="275" t="s">
        <v>2917</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2</v>
      </c>
      <c r="AE795" s="95">
        <f t="shared" si="298"/>
        <v>0.48309178743961345</v>
      </c>
      <c r="AF795">
        <f t="shared" si="299"/>
        <v>1</v>
      </c>
      <c r="AG795" s="92">
        <f t="shared" si="300"/>
        <v>1</v>
      </c>
      <c r="AH795" s="96">
        <f t="shared" si="301"/>
        <v>1</v>
      </c>
      <c r="AI795" s="97">
        <f t="shared" si="302"/>
        <v>0.1111111111111111</v>
      </c>
      <c r="AJ795" s="97">
        <f t="shared" si="303"/>
        <v>0.1111111111111111</v>
      </c>
      <c r="AK795" s="97">
        <f t="shared" si="304"/>
        <v>0.48309178743961345</v>
      </c>
    </row>
    <row r="796" spans="1:37" ht="25" customHeight="1" thickTop="1" thickBot="1" x14ac:dyDescent="0.3">
      <c r="A796" s="275" t="s">
        <v>2918</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2</v>
      </c>
      <c r="AE796" s="95">
        <f t="shared" si="298"/>
        <v>0.48309178743961345</v>
      </c>
      <c r="AF796">
        <f t="shared" si="299"/>
        <v>1</v>
      </c>
      <c r="AG796" s="92">
        <f t="shared" si="300"/>
        <v>1</v>
      </c>
      <c r="AH796" s="96">
        <f t="shared" si="301"/>
        <v>1</v>
      </c>
      <c r="AI796" s="97">
        <f t="shared" si="302"/>
        <v>0.1111111111111111</v>
      </c>
      <c r="AJ796" s="97">
        <f t="shared" si="303"/>
        <v>0.1111111111111111</v>
      </c>
      <c r="AK796" s="97">
        <f t="shared" si="304"/>
        <v>0.48309178743961345</v>
      </c>
    </row>
    <row r="797" spans="1:37" ht="25" customHeight="1" thickTop="1" x14ac:dyDescent="0.25">
      <c r="A797" s="321" t="s">
        <v>2089</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95">
        <f>SUM(AE788:AE796)</f>
        <v>4.3478260869565215</v>
      </c>
      <c r="AF797" s="65"/>
      <c r="AG797" s="98">
        <f>SUM(AG788:AG796)</f>
        <v>9</v>
      </c>
      <c r="AH797" s="99"/>
      <c r="AI797" s="100"/>
      <c r="AJ797" s="100"/>
      <c r="AK797" s="100"/>
    </row>
    <row r="798" spans="1:37" ht="25" customHeight="1" x14ac:dyDescent="0.25">
      <c r="A798" s="308" t="s">
        <v>2090</v>
      </c>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2" t="s">
        <v>111</v>
      </c>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c r="AA800" s="312"/>
      <c r="AB800" s="312"/>
      <c r="AC800" s="312"/>
      <c r="AD800" s="111" t="s">
        <v>99</v>
      </c>
      <c r="AE800" s="112" t="s">
        <v>9</v>
      </c>
      <c r="AF800" s="92" t="s">
        <v>1988</v>
      </c>
      <c r="AG800" s="92" t="s">
        <v>1989</v>
      </c>
      <c r="AH800" s="92" t="s">
        <v>1990</v>
      </c>
      <c r="AI800" s="93" t="s">
        <v>1991</v>
      </c>
      <c r="AJ800" s="92"/>
      <c r="AK800" s="93" t="s">
        <v>1992</v>
      </c>
    </row>
    <row r="801" spans="1:37" ht="25" customHeight="1" thickTop="1" thickBot="1" x14ac:dyDescent="0.3">
      <c r="A801" s="275" t="s">
        <v>1047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5" t="s">
        <v>2919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5" t="s">
        <v>2920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5" t="s">
        <v>2921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5" t="s">
        <v>2922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1" t="s">
        <v>2091</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95">
        <f>SUM(AE801:AE805)</f>
        <v>4.3478260869565215</v>
      </c>
      <c r="AF806" s="65"/>
      <c r="AG806" s="98">
        <f>SUM(AG801:AG805)</f>
        <v>5</v>
      </c>
      <c r="AH806" s="99"/>
      <c r="AI806" s="100"/>
      <c r="AJ806" s="100"/>
      <c r="AK806" s="100"/>
    </row>
    <row r="807" spans="1:37" ht="25" customHeight="1" x14ac:dyDescent="0.25">
      <c r="A807" s="308" t="s">
        <v>2092</v>
      </c>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2958</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2" t="s">
        <v>76</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69" t="s">
        <v>99</v>
      </c>
      <c r="AE813" s="113" t="s">
        <v>9</v>
      </c>
      <c r="AF813" s="92" t="s">
        <v>1988</v>
      </c>
      <c r="AG813" s="92" t="s">
        <v>1989</v>
      </c>
      <c r="AH813" s="92" t="s">
        <v>1990</v>
      </c>
      <c r="AI813" s="93" t="s">
        <v>1991</v>
      </c>
      <c r="AJ813" s="92"/>
      <c r="AK813" s="93" t="s">
        <v>1992</v>
      </c>
    </row>
    <row r="814" spans="1:37" ht="25" customHeight="1" thickTop="1" thickBot="1" x14ac:dyDescent="0.3">
      <c r="A814" s="275" t="s">
        <v>2925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2</v>
      </c>
      <c r="AE814" s="95">
        <f t="shared" ref="AE814:AE824" si="311">IF(AG814=1,AK814,AG814)</f>
        <v>0.39525691699604742</v>
      </c>
      <c r="AF814">
        <f t="shared" ref="AF814:AF824" si="312">AD814/2</f>
        <v>1</v>
      </c>
      <c r="AG814" s="92">
        <f t="shared" ref="AG814:AG824" si="313">IF(AND(AF814&gt;=0,AF814&lt;=1),1,"No aplica")</f>
        <v>1</v>
      </c>
      <c r="AH814" s="96">
        <f t="shared" ref="AH814:AH824" si="314">AD814/(AG814*2)</f>
        <v>1</v>
      </c>
      <c r="AI814" s="97">
        <f t="shared" ref="AI814:AI824" si="315">IF(AG814=1,AG814/$AG$825,"No aplica")</f>
        <v>9.0909090909090912E-2</v>
      </c>
      <c r="AJ814" s="97">
        <f t="shared" ref="AJ814:AJ824" si="316">AF814*AI814</f>
        <v>9.0909090909090912E-2</v>
      </c>
      <c r="AK814" s="97">
        <f t="shared" ref="AK814:AK824" si="317">AJ814*$AE$23</f>
        <v>0.39525691699604742</v>
      </c>
    </row>
    <row r="815" spans="1:37" ht="25" customHeight="1" thickTop="1" thickBot="1" x14ac:dyDescent="0.3">
      <c r="A815" s="275" t="s">
        <v>2926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275" t="s">
        <v>2927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275" t="s">
        <v>2735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275" t="s">
        <v>2928</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275" t="s">
        <v>2929</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275" t="s">
        <v>2930</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275" t="s">
        <v>2931</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275" t="s">
        <v>2932</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thickBot="1" x14ac:dyDescent="0.3">
      <c r="A823" s="275" t="s">
        <v>2933</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2</v>
      </c>
      <c r="AE823" s="95">
        <f t="shared" si="311"/>
        <v>0.39525691699604742</v>
      </c>
      <c r="AF823">
        <f t="shared" si="312"/>
        <v>1</v>
      </c>
      <c r="AG823" s="92">
        <f t="shared" si="313"/>
        <v>1</v>
      </c>
      <c r="AH823" s="96">
        <f t="shared" si="314"/>
        <v>1</v>
      </c>
      <c r="AI823" s="97">
        <f t="shared" si="315"/>
        <v>9.0909090909090912E-2</v>
      </c>
      <c r="AJ823" s="97">
        <f t="shared" si="316"/>
        <v>9.0909090909090912E-2</v>
      </c>
      <c r="AK823" s="97">
        <f t="shared" si="317"/>
        <v>0.39525691699604742</v>
      </c>
    </row>
    <row r="824" spans="1:37" ht="25" customHeight="1" thickTop="1" thickBot="1" x14ac:dyDescent="0.3">
      <c r="A824" s="275" t="s">
        <v>2934</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2</v>
      </c>
      <c r="AE824" s="95">
        <f t="shared" si="311"/>
        <v>0.39525691699604742</v>
      </c>
      <c r="AF824">
        <f t="shared" si="312"/>
        <v>1</v>
      </c>
      <c r="AG824" s="92">
        <f t="shared" si="313"/>
        <v>1</v>
      </c>
      <c r="AH824" s="96">
        <f t="shared" si="314"/>
        <v>1</v>
      </c>
      <c r="AI824" s="97">
        <f t="shared" si="315"/>
        <v>9.0909090909090912E-2</v>
      </c>
      <c r="AJ824" s="97">
        <f t="shared" si="316"/>
        <v>9.0909090909090912E-2</v>
      </c>
      <c r="AK824" s="97">
        <f t="shared" si="317"/>
        <v>0.39525691699604742</v>
      </c>
    </row>
    <row r="825" spans="1:37" ht="25" customHeight="1" thickTop="1" x14ac:dyDescent="0.25">
      <c r="A825" s="321" t="s">
        <v>2093</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5">
        <f>SUM(AE814:AE824)</f>
        <v>4.3478260869565215</v>
      </c>
      <c r="AF825" s="65"/>
      <c r="AG825" s="98">
        <f>SUM(AG814:AG824)</f>
        <v>11</v>
      </c>
      <c r="AH825" s="99"/>
      <c r="AI825" s="100"/>
      <c r="AJ825" s="100"/>
      <c r="AK825" s="100"/>
    </row>
    <row r="826" spans="1:37" ht="25" customHeight="1" x14ac:dyDescent="0.25">
      <c r="A826" s="308" t="s">
        <v>2094</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2" t="s">
        <v>111</v>
      </c>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c r="AA828" s="312"/>
      <c r="AB828" s="312"/>
      <c r="AC828" s="312"/>
      <c r="AD828" s="111" t="s">
        <v>99</v>
      </c>
      <c r="AE828" s="112" t="s">
        <v>9</v>
      </c>
      <c r="AF828" s="92" t="s">
        <v>1988</v>
      </c>
      <c r="AG828" s="92" t="s">
        <v>1989</v>
      </c>
      <c r="AH828" s="92" t="s">
        <v>1990</v>
      </c>
      <c r="AI828" s="93" t="s">
        <v>1991</v>
      </c>
      <c r="AJ828" s="92"/>
      <c r="AK828" s="93" t="s">
        <v>1992</v>
      </c>
    </row>
    <row r="829" spans="1:37" ht="25" customHeight="1" thickTop="1" thickBot="1" x14ac:dyDescent="0.3">
      <c r="A829" s="275" t="s">
        <v>1669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5" t="s">
        <v>2897</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5" t="s">
        <v>2935</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5" t="s">
        <v>2936</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5" t="s">
        <v>2937</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1" t="s">
        <v>2095</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95">
        <f>SUM(AE829:AE833)</f>
        <v>4.3478260869565215</v>
      </c>
      <c r="AF834" s="65"/>
      <c r="AG834" s="98">
        <f>SUM(AG829:AG833)</f>
        <v>5</v>
      </c>
      <c r="AH834" s="99"/>
      <c r="AI834" s="100"/>
      <c r="AJ834" s="100"/>
      <c r="AK834" s="100"/>
    </row>
    <row r="835" spans="1:37" ht="25" customHeight="1" x14ac:dyDescent="0.25">
      <c r="A835" s="308" t="s">
        <v>2096</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2938</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2" t="s">
        <v>76</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69" t="s">
        <v>99</v>
      </c>
      <c r="AE841" s="113" t="s">
        <v>9</v>
      </c>
      <c r="AF841" s="92" t="s">
        <v>1988</v>
      </c>
      <c r="AG841" s="92" t="s">
        <v>1989</v>
      </c>
      <c r="AH841" s="92" t="s">
        <v>1990</v>
      </c>
      <c r="AI841" s="93" t="s">
        <v>1991</v>
      </c>
      <c r="AJ841" s="92"/>
      <c r="AK841" s="93" t="s">
        <v>1992</v>
      </c>
    </row>
    <row r="842" spans="1:37" ht="25" customHeight="1" thickTop="1" thickBot="1" x14ac:dyDescent="0.3">
      <c r="A842" s="275" t="s">
        <v>2939</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2</v>
      </c>
      <c r="AE842" s="95">
        <f t="shared" ref="AE842:AE854" si="324">IF(AG842=1,AK842,AG842)</f>
        <v>0.33444816053511706</v>
      </c>
      <c r="AF842">
        <f t="shared" ref="AF842:AF854" si="325">AD842/2</f>
        <v>1</v>
      </c>
      <c r="AG842" s="92">
        <f t="shared" ref="AG842:AG854" si="326">IF(AND(AF842&gt;=0,AF842&lt;=1),1,"No aplica")</f>
        <v>1</v>
      </c>
      <c r="AH842" s="96">
        <f t="shared" ref="AH842:AH854" si="327">AD842/(AG842*2)</f>
        <v>1</v>
      </c>
      <c r="AI842" s="97">
        <f t="shared" ref="AI842:AI854" si="328">IF(AG842=1,AG842/$AG$855,"No aplica")</f>
        <v>7.6923076923076927E-2</v>
      </c>
      <c r="AJ842" s="97">
        <f t="shared" ref="AJ842:AJ854" si="329">AF842*AI842</f>
        <v>7.6923076923076927E-2</v>
      </c>
      <c r="AK842" s="97">
        <f t="shared" ref="AK842:AK854" si="330">AJ842*$AE$23</f>
        <v>0.33444816053511706</v>
      </c>
    </row>
    <row r="843" spans="1:37" ht="25" customHeight="1" thickTop="1" thickBot="1" x14ac:dyDescent="0.3">
      <c r="A843" s="275" t="s">
        <v>2926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275" t="s">
        <v>2927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275" t="s">
        <v>2735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275" t="s">
        <v>2940</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275" t="s">
        <v>2941</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275" t="s">
        <v>2942</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275" t="s">
        <v>2943</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275" t="s">
        <v>2944</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275" t="s">
        <v>2945</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275" t="s">
        <v>1728</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thickBot="1" x14ac:dyDescent="0.3">
      <c r="A853" s="275" t="s">
        <v>2946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2</v>
      </c>
      <c r="AE853" s="95">
        <f t="shared" si="324"/>
        <v>0.33444816053511706</v>
      </c>
      <c r="AF853">
        <f t="shared" si="325"/>
        <v>1</v>
      </c>
      <c r="AG853" s="92">
        <f t="shared" si="326"/>
        <v>1</v>
      </c>
      <c r="AH853" s="96">
        <f t="shared" si="327"/>
        <v>1</v>
      </c>
      <c r="AI853" s="97">
        <f t="shared" si="328"/>
        <v>7.6923076923076927E-2</v>
      </c>
      <c r="AJ853" s="97">
        <f t="shared" si="329"/>
        <v>7.6923076923076927E-2</v>
      </c>
      <c r="AK853" s="97">
        <f t="shared" si="330"/>
        <v>0.33444816053511706</v>
      </c>
    </row>
    <row r="854" spans="1:37" ht="25" customHeight="1" thickTop="1" thickBot="1" x14ac:dyDescent="0.3">
      <c r="A854" s="275" t="s">
        <v>2947</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2</v>
      </c>
      <c r="AE854" s="95">
        <f t="shared" si="324"/>
        <v>0.33444816053511706</v>
      </c>
      <c r="AF854">
        <f t="shared" si="325"/>
        <v>1</v>
      </c>
      <c r="AG854" s="92">
        <f t="shared" si="326"/>
        <v>1</v>
      </c>
      <c r="AH854" s="96">
        <f t="shared" si="327"/>
        <v>1</v>
      </c>
      <c r="AI854" s="97">
        <f t="shared" si="328"/>
        <v>7.6923076923076927E-2</v>
      </c>
      <c r="AJ854" s="97">
        <f t="shared" si="329"/>
        <v>7.6923076923076927E-2</v>
      </c>
      <c r="AK854" s="97">
        <f t="shared" si="330"/>
        <v>0.33444816053511706</v>
      </c>
    </row>
    <row r="855" spans="1:37" ht="25" customHeight="1" thickTop="1" x14ac:dyDescent="0.25">
      <c r="A855" s="321" t="s">
        <v>2097</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95">
        <f>SUM(AE842:AE854)</f>
        <v>4.3478260869565206</v>
      </c>
      <c r="AF855" s="65"/>
      <c r="AG855" s="98">
        <f>SUM(AG842:AG854)</f>
        <v>13</v>
      </c>
      <c r="AH855" s="99"/>
      <c r="AI855" s="100"/>
      <c r="AJ855" s="100"/>
      <c r="AK855" s="100"/>
    </row>
    <row r="856" spans="1:37" ht="25" customHeight="1" x14ac:dyDescent="0.25">
      <c r="A856" s="308" t="s">
        <v>2098</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95">
        <f>AE855/$AE$23*100</f>
        <v>99.999999999999972</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2" t="s">
        <v>111</v>
      </c>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c r="AA858" s="312"/>
      <c r="AB858" s="312"/>
      <c r="AC858" s="312"/>
      <c r="AD858" s="111" t="s">
        <v>99</v>
      </c>
      <c r="AE858" s="112" t="s">
        <v>9</v>
      </c>
      <c r="AF858" s="92" t="s">
        <v>1988</v>
      </c>
      <c r="AG858" s="92" t="s">
        <v>1989</v>
      </c>
      <c r="AH858" s="92" t="s">
        <v>1990</v>
      </c>
      <c r="AI858" s="93" t="s">
        <v>1991</v>
      </c>
      <c r="AJ858" s="92"/>
      <c r="AK858" s="93" t="s">
        <v>1992</v>
      </c>
    </row>
    <row r="859" spans="1:37" ht="25" customHeight="1" thickTop="1" thickBot="1" x14ac:dyDescent="0.3">
      <c r="A859" s="275" t="s">
        <v>2948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5" t="s">
        <v>2949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5" t="s">
        <v>2950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5" t="s">
        <v>2951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5" t="s">
        <v>2952</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1" t="s">
        <v>2099</v>
      </c>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95">
        <f>SUM(AE859:AE863)</f>
        <v>4.3478260869565215</v>
      </c>
      <c r="AF864" s="65"/>
      <c r="AG864" s="98">
        <f>SUM(AG859:AG863)</f>
        <v>5</v>
      </c>
      <c r="AH864" s="99"/>
      <c r="AI864" s="100"/>
      <c r="AJ864" s="100"/>
      <c r="AK864" s="100"/>
    </row>
    <row r="865" spans="1:37" ht="25" customHeight="1" x14ac:dyDescent="0.25">
      <c r="A865" s="308" t="s">
        <v>2100</v>
      </c>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2959</v>
      </c>
      <c r="AE867" s="115">
        <f>AE34+AE80+AE111+AE149+AE197+AE251+AE316+AE341+AE381+AE406+AE455+AE480+AE507+AE530+AE558+AE585+AE606+AE634+AE660+AE691+AE718+AE746+AE771+AE797+AE825+AE855</f>
        <v>99.633742911153092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2960</v>
      </c>
      <c r="AE869" s="115">
        <f>AE43+AE89+AE120+AE158+AE206+AE260+AE325+AE350+AE390+AE415+AE464+AE489+AE516+AE539+AE567+AE594+AE615+AE643+AE669+AE700+AE727+AE755+AE780+AE806+AE834+AE864</f>
        <v>99.13043478260866</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2961</v>
      </c>
      <c r="AE871" s="115">
        <f>(AE867*0.8)+(AE869*0.2)</f>
        <v>99.533081285444212</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2" t="s">
        <v>2953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00"/>
      <c r="AF2" s="65"/>
      <c r="AG2" s="98"/>
      <c r="AH2" s="99"/>
      <c r="AI2" s="65"/>
      <c r="AJ2" s="65"/>
      <c r="AK2" s="65"/>
    </row>
    <row r="3" spans="1:37"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28"/>
      <c r="B9" s="328"/>
      <c r="C9" s="327" t="s">
        <v>11</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row>
    <row r="10" spans="1:37" ht="15" customHeight="1" x14ac:dyDescent="0.25">
      <c r="A10" s="327" t="s">
        <v>1929</v>
      </c>
      <c r="B10" s="327"/>
      <c r="C10" s="87" t="s">
        <v>1930</v>
      </c>
      <c r="D10" s="87" t="s">
        <v>1931</v>
      </c>
      <c r="E10" s="87" t="s">
        <v>1932</v>
      </c>
      <c r="F10" s="87" t="s">
        <v>1933</v>
      </c>
      <c r="G10" s="87" t="s">
        <v>1934</v>
      </c>
      <c r="H10" s="87" t="s">
        <v>1935</v>
      </c>
      <c r="I10" s="87" t="s">
        <v>1936</v>
      </c>
      <c r="J10" s="87" t="s">
        <v>1937</v>
      </c>
      <c r="K10" s="87" t="s">
        <v>1938</v>
      </c>
      <c r="L10" s="87" t="s">
        <v>1939</v>
      </c>
      <c r="M10" s="87" t="s">
        <v>1940</v>
      </c>
      <c r="N10" s="87" t="s">
        <v>1941</v>
      </c>
      <c r="O10" s="87" t="s">
        <v>1942</v>
      </c>
      <c r="P10" s="87" t="s">
        <v>1943</v>
      </c>
      <c r="Q10" s="87" t="s">
        <v>1944</v>
      </c>
      <c r="R10" s="87" t="s">
        <v>1945</v>
      </c>
      <c r="S10" s="87" t="s">
        <v>1946</v>
      </c>
      <c r="T10" s="87" t="s">
        <v>1947</v>
      </c>
      <c r="U10" s="87" t="s">
        <v>1948</v>
      </c>
      <c r="V10" s="87" t="s">
        <v>1949</v>
      </c>
      <c r="W10" s="87" t="s">
        <v>1950</v>
      </c>
      <c r="X10" s="87" t="s">
        <v>1951</v>
      </c>
      <c r="Y10" s="87" t="s">
        <v>1963</v>
      </c>
      <c r="Z10" s="87" t="s">
        <v>1953</v>
      </c>
      <c r="AA10" s="87" t="s">
        <v>1954</v>
      </c>
      <c r="AB10" s="87" t="s">
        <v>1955</v>
      </c>
    </row>
    <row r="11" spans="1:37" ht="15" customHeight="1" x14ac:dyDescent="0.25">
      <c r="A11" s="327" t="s">
        <v>1957</v>
      </c>
      <c r="B11" s="32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1" t="s">
        <v>1985</v>
      </c>
      <c r="W13" s="331"/>
      <c r="X13" s="331"/>
      <c r="Y13" s="331"/>
      <c r="Z13" s="331"/>
      <c r="AA13" s="331"/>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2954</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3" t="s">
        <v>2482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1988</v>
      </c>
      <c r="AG24" s="92" t="s">
        <v>1989</v>
      </c>
      <c r="AH24" s="92" t="s">
        <v>1990</v>
      </c>
      <c r="AI24" s="93" t="s">
        <v>1991</v>
      </c>
      <c r="AJ24" s="92"/>
      <c r="AK24" s="93" t="s">
        <v>1992</v>
      </c>
    </row>
    <row r="25" spans="1:37" ht="25" customHeight="1" thickTop="1" thickBot="1" x14ac:dyDescent="0.3">
      <c r="A25" s="275" t="s">
        <v>1060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1062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2484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2485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2486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2487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2488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2489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2490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1" t="s">
        <v>1993</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SUM(AE25:AE33)</f>
        <v>0</v>
      </c>
      <c r="AF34" s="65"/>
      <c r="AG34" s="98">
        <f>SUM(AG25:AG33)</f>
        <v>0</v>
      </c>
      <c r="AH34" s="99"/>
      <c r="AI34" s="100"/>
      <c r="AJ34" s="100"/>
      <c r="AK34" s="100"/>
    </row>
    <row r="35" spans="1:37" ht="25" customHeight="1" x14ac:dyDescent="0.25">
      <c r="A35" s="308" t="s">
        <v>1994</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2" t="s">
        <v>111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103" t="s">
        <v>99</v>
      </c>
      <c r="AE37" s="103" t="s">
        <v>9</v>
      </c>
      <c r="AF37" s="92" t="s">
        <v>1988</v>
      </c>
      <c r="AG37" s="92" t="s">
        <v>1989</v>
      </c>
      <c r="AH37" s="92" t="s">
        <v>1990</v>
      </c>
      <c r="AI37" s="93" t="s">
        <v>1991</v>
      </c>
      <c r="AJ37" s="92"/>
      <c r="AK37" s="93" t="s">
        <v>1992</v>
      </c>
    </row>
    <row r="38" spans="1:37" ht="25" customHeight="1" thickTop="1" thickBot="1" x14ac:dyDescent="0.3">
      <c r="A38" s="275" t="s">
        <v>1047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1051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1054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2491</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1" t="s">
        <v>1995</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0</v>
      </c>
      <c r="AH43" s="99"/>
      <c r="AI43" s="100"/>
      <c r="AJ43" s="100"/>
      <c r="AK43" s="100"/>
    </row>
    <row r="44" spans="1:37" ht="25" customHeight="1" x14ac:dyDescent="0.25">
      <c r="A44" s="308" t="s">
        <v>1996</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2492</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2" t="s">
        <v>76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90" t="s">
        <v>99</v>
      </c>
      <c r="AE50" s="91" t="s">
        <v>9</v>
      </c>
      <c r="AF50" s="92" t="s">
        <v>1988</v>
      </c>
      <c r="AG50" s="92" t="s">
        <v>1989</v>
      </c>
      <c r="AH50" s="92" t="s">
        <v>1990</v>
      </c>
      <c r="AI50" s="93" t="s">
        <v>1991</v>
      </c>
      <c r="AJ50" s="92"/>
      <c r="AK50" s="93" t="s">
        <v>1992</v>
      </c>
    </row>
    <row r="51" spans="1:37" ht="25" customHeight="1" thickTop="1" thickBot="1" x14ac:dyDescent="0.3">
      <c r="A51" s="275" t="s">
        <v>1060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5" t="s">
        <v>1062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5" t="s">
        <v>2494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5" t="s">
        <v>2495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5" t="s">
        <v>2496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5" t="s">
        <v>2497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5" t="s">
        <v>2498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5" t="s">
        <v>2499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5" t="s">
        <v>2500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5" t="s">
        <v>2501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5" t="s">
        <v>2502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5" t="s">
        <v>2503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5" t="s">
        <v>2504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5" t="s">
        <v>2505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5" t="s">
        <v>2506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5" t="s">
        <v>2507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5" t="s">
        <v>2508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5" t="s">
        <v>2509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5" t="s">
        <v>2510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5" t="s">
        <v>2511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5" t="s">
        <v>2512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5" t="s">
        <v>2513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5" t="s">
        <v>2514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5" t="s">
        <v>2515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5" t="s">
        <v>2516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5" t="s">
        <v>2517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5" t="s">
        <v>2518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5" t="s">
        <v>2519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5" t="s">
        <v>2520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1" t="s">
        <v>1999</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95">
        <f>SUM(AE51:AE79)</f>
        <v>4.3478260869565233</v>
      </c>
      <c r="AF80" s="65"/>
      <c r="AG80" s="98">
        <f>SUM(AG51:AG79)</f>
        <v>29</v>
      </c>
      <c r="AH80" s="99"/>
      <c r="AI80" s="100"/>
      <c r="AJ80" s="100"/>
      <c r="AK80" s="100"/>
    </row>
    <row r="81" spans="1:37" ht="25" customHeight="1" x14ac:dyDescent="0.25">
      <c r="A81" s="308" t="s">
        <v>2000</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2" t="s">
        <v>111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11" t="s">
        <v>99</v>
      </c>
      <c r="AE83" s="112" t="s">
        <v>9</v>
      </c>
      <c r="AF83" s="92" t="s">
        <v>1988</v>
      </c>
      <c r="AG83" s="92" t="s">
        <v>1989</v>
      </c>
      <c r="AH83" s="92" t="s">
        <v>1990</v>
      </c>
      <c r="AI83" s="93" t="s">
        <v>1991</v>
      </c>
      <c r="AJ83" s="92"/>
      <c r="AK83" s="93" t="s">
        <v>1992</v>
      </c>
    </row>
    <row r="84" spans="1:37" ht="25" customHeight="1" thickTop="1" thickBot="1" x14ac:dyDescent="0.3">
      <c r="A84" s="275" t="s">
        <v>2521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5" t="s">
        <v>1531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5" t="s">
        <v>1532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5" t="s">
        <v>1533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5" t="s">
        <v>2522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1" t="s">
        <v>2001</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95">
        <f>SUM(AE84:AE88)</f>
        <v>4.3478260869565215</v>
      </c>
      <c r="AF89" s="65"/>
      <c r="AG89" s="98">
        <f>SUM(AG84:AG88)</f>
        <v>5</v>
      </c>
      <c r="AH89" s="99"/>
      <c r="AI89" s="100"/>
      <c r="AJ89" s="100"/>
      <c r="AK89" s="100"/>
    </row>
    <row r="90" spans="1:37" ht="25" customHeight="1" x14ac:dyDescent="0.25">
      <c r="A90" s="308" t="s">
        <v>2002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2523</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2" t="s">
        <v>76</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69" t="s">
        <v>99</v>
      </c>
      <c r="AE96" s="113" t="s">
        <v>9</v>
      </c>
      <c r="AF96" s="92" t="s">
        <v>1988</v>
      </c>
      <c r="AG96" s="92" t="s">
        <v>1989</v>
      </c>
      <c r="AH96" s="92" t="s">
        <v>1990</v>
      </c>
      <c r="AI96" s="93" t="s">
        <v>1991</v>
      </c>
      <c r="AJ96" s="92"/>
      <c r="AK96" s="93" t="s">
        <v>1992</v>
      </c>
    </row>
    <row r="97" spans="1:37" ht="25" customHeight="1" thickTop="1" thickBot="1" x14ac:dyDescent="0.3">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5" t="s">
        <v>1062</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5" t="s">
        <v>2525</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5" t="s">
        <v>2526</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5" t="s">
        <v>2527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5" t="s">
        <v>2528</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5" t="s">
        <v>2529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5" t="s">
        <v>2530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5" t="s">
        <v>2531</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5" t="s">
        <v>2532</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5" t="s">
        <v>2533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5" t="s">
        <v>2534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5" t="s">
        <v>2535</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5" t="s">
        <v>2536</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1" t="s">
        <v>2004</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95">
        <f>SUM(AE97:AE110)</f>
        <v>4.3478260869565215</v>
      </c>
      <c r="AF111" s="65"/>
      <c r="AG111" s="98">
        <f>SUM(AG97:AG110)</f>
        <v>14</v>
      </c>
      <c r="AH111" s="99"/>
      <c r="AI111" s="100"/>
      <c r="AJ111" s="100"/>
      <c r="AK111" s="100"/>
    </row>
    <row r="112" spans="1:37" ht="25" customHeight="1" x14ac:dyDescent="0.25">
      <c r="A112" s="308" t="s">
        <v>2005</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2" t="s">
        <v>111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11" t="s">
        <v>99</v>
      </c>
      <c r="AE114" s="112" t="s">
        <v>9</v>
      </c>
      <c r="AF114" s="92" t="s">
        <v>1988</v>
      </c>
      <c r="AG114" s="92" t="s">
        <v>1989</v>
      </c>
      <c r="AH114" s="92" t="s">
        <v>1990</v>
      </c>
      <c r="AI114" s="93" t="s">
        <v>1991</v>
      </c>
      <c r="AJ114" s="92"/>
      <c r="AK114" s="93" t="s">
        <v>1992</v>
      </c>
    </row>
    <row r="115" spans="1:37" ht="25" customHeight="1" thickTop="1" thickBot="1" x14ac:dyDescent="0.3">
      <c r="A115" s="275" t="s">
        <v>2537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5" t="s">
        <v>1223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5" t="s">
        <v>1225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5" t="s">
        <v>1227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5" t="s">
        <v>2538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1" t="s">
        <v>2006</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95">
        <f>SUM(AE115:AE119)</f>
        <v>4.3478260869565215</v>
      </c>
      <c r="AF120" s="65"/>
      <c r="AG120" s="98">
        <f>SUM(AG115:AG119)</f>
        <v>5</v>
      </c>
      <c r="AH120" s="99"/>
      <c r="AI120" s="100"/>
      <c r="AJ120" s="100"/>
      <c r="AK120" s="100"/>
    </row>
    <row r="121" spans="1:37" ht="25" customHeight="1" x14ac:dyDescent="0.25">
      <c r="A121" s="308" t="s">
        <v>2007</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2539</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2" t="s">
        <v>76</v>
      </c>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69" t="s">
        <v>99</v>
      </c>
      <c r="AE127" s="113" t="s">
        <v>9</v>
      </c>
      <c r="AF127" s="92" t="s">
        <v>1988</v>
      </c>
      <c r="AG127" s="92" t="s">
        <v>1989</v>
      </c>
      <c r="AH127" s="92" t="s">
        <v>1990</v>
      </c>
      <c r="AI127" s="93" t="s">
        <v>1991</v>
      </c>
      <c r="AJ127" s="92"/>
      <c r="AK127" s="93" t="s">
        <v>1992</v>
      </c>
    </row>
    <row r="128" spans="1:37" ht="25" customHeight="1" thickTop="1" thickBot="1" x14ac:dyDescent="0.3">
      <c r="A128" s="275" t="s">
        <v>2541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275" t="s">
        <v>1062</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275" t="s">
        <v>2542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275" t="s">
        <v>2543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275" t="s">
        <v>2544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275" t="s">
        <v>2545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275" t="s">
        <v>2546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275" t="s">
        <v>2547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275" t="s">
        <v>2548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275" t="s">
        <v>2549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275" t="s">
        <v>2550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275" t="s">
        <v>2551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275" t="s">
        <v>2552</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275" t="s">
        <v>2553</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275" t="s">
        <v>2554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275" t="s">
        <v>2555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275" t="s">
        <v>2556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275" t="s">
        <v>2557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275" t="s">
        <v>2558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275" t="s">
        <v>2559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275" t="s">
        <v>2560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21" t="s">
        <v>2009</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5">
        <f>SUM(AE128:AE148)</f>
        <v>4.3478260869565224</v>
      </c>
      <c r="AF149" s="65"/>
      <c r="AG149" s="98">
        <f>SUM(AG128:AG148)</f>
        <v>21</v>
      </c>
      <c r="AH149" s="99"/>
      <c r="AI149" s="100"/>
      <c r="AJ149" s="100"/>
      <c r="AK149" s="100"/>
    </row>
    <row r="150" spans="1:37" ht="25" customHeight="1" x14ac:dyDescent="0.25">
      <c r="A150" s="308" t="s">
        <v>2010</v>
      </c>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2" t="s">
        <v>111</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111" t="s">
        <v>99</v>
      </c>
      <c r="AE152" s="112" t="s">
        <v>9</v>
      </c>
      <c r="AF152" s="92" t="s">
        <v>1988</v>
      </c>
      <c r="AG152" s="92" t="s">
        <v>1989</v>
      </c>
      <c r="AH152" s="92" t="s">
        <v>1990</v>
      </c>
      <c r="AI152" s="93" t="s">
        <v>1991</v>
      </c>
      <c r="AJ152" s="92"/>
      <c r="AK152" s="93" t="s">
        <v>1992</v>
      </c>
    </row>
    <row r="153" spans="1:37" ht="25" customHeight="1" thickTop="1" thickBot="1" x14ac:dyDescent="0.3">
      <c r="A153" s="275" t="s">
        <v>2561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5" t="s">
        <v>2562</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5" t="s">
        <v>2563</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1</v>
      </c>
      <c r="AE155" s="95">
        <f t="shared" si="46"/>
        <v>0.43478260869565216</v>
      </c>
      <c r="AF155">
        <f t="shared" si="47"/>
        <v>0.5</v>
      </c>
      <c r="AG155" s="92">
        <f>IF(AND(AF155&gt;=0,AF155&lt;=1),1,"No aplica")</f>
        <v>1</v>
      </c>
      <c r="AH155" s="96">
        <f t="shared" si="48"/>
        <v>0.5</v>
      </c>
      <c r="AI155" s="97">
        <f t="shared" si="49"/>
        <v>0.2</v>
      </c>
      <c r="AJ155" s="97">
        <f t="shared" si="50"/>
        <v>0.1</v>
      </c>
      <c r="AK155" s="97">
        <f t="shared" si="51"/>
        <v>0.43478260869565216</v>
      </c>
    </row>
    <row r="156" spans="1:37" ht="25" customHeight="1" thickTop="1" thickBot="1" x14ac:dyDescent="0.3">
      <c r="A156" s="275" t="s">
        <v>2565</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5" t="s">
        <v>2566</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1" t="s">
        <v>2011</v>
      </c>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95">
        <f>SUM(AE153:AE157)</f>
        <v>3.9130434782608692</v>
      </c>
      <c r="AF158" s="65"/>
      <c r="AG158" s="98">
        <f>SUM(AG153:AG157)</f>
        <v>5</v>
      </c>
      <c r="AH158" s="99"/>
      <c r="AI158" s="100"/>
      <c r="AJ158" s="100"/>
      <c r="AK158" s="100"/>
    </row>
    <row r="159" spans="1:37" ht="25" customHeight="1" x14ac:dyDescent="0.25">
      <c r="A159" s="308" t="s">
        <v>2012</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95">
        <f>AE158/$AE$23*100</f>
        <v>89.999999999999986</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2567</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2" t="s">
        <v>76</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69" t="s">
        <v>99</v>
      </c>
      <c r="AE165" s="113" t="s">
        <v>9</v>
      </c>
      <c r="AF165" s="92" t="s">
        <v>1988</v>
      </c>
      <c r="AG165" s="92" t="s">
        <v>1989</v>
      </c>
      <c r="AH165" s="92" t="s">
        <v>1990</v>
      </c>
      <c r="AI165" s="93" t="s">
        <v>1991</v>
      </c>
      <c r="AJ165" s="92"/>
      <c r="AK165" s="93" t="s">
        <v>1992</v>
      </c>
    </row>
    <row r="166" spans="1:37" ht="25" customHeight="1" thickTop="1" thickBot="1" x14ac:dyDescent="0.3">
      <c r="A166" s="275" t="s">
        <v>1060</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275" t="s">
        <v>1062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275" t="s">
        <v>2569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275" t="s">
        <v>2570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275" t="s">
        <v>2571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275" t="s">
        <v>2497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275" t="s">
        <v>2572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275" t="s">
        <v>2573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275" t="s">
        <v>2574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275" t="s">
        <v>2575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275" t="s">
        <v>2576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275" t="s">
        <v>2577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275" t="s">
        <v>2578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275" t="s">
        <v>2579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275" t="s">
        <v>2580</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275" t="s">
        <v>2581</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275" t="s">
        <v>2582</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275" t="s">
        <v>2583</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275" t="s">
        <v>2584</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275" t="s">
        <v>2585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275" t="s">
        <v>2586</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275" t="s">
        <v>2587</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275" t="s">
        <v>2588</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275" t="s">
        <v>2589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275" t="s">
        <v>2590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275" t="s">
        <v>2591</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275" t="s">
        <v>2592</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275" t="s">
        <v>2593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275" t="s">
        <v>2594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275" t="s">
        <v>2595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275" t="s">
        <v>2596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21" t="s">
        <v>2013</v>
      </c>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95">
        <f>SUM(AE166:AE196)</f>
        <v>4.3478260869565242</v>
      </c>
      <c r="AF197" s="65"/>
      <c r="AG197" s="98">
        <f>SUM(AG166:AG196)</f>
        <v>31</v>
      </c>
      <c r="AH197" s="99"/>
      <c r="AI197" s="100"/>
      <c r="AJ197" s="100"/>
      <c r="AK197" s="100"/>
    </row>
    <row r="198" spans="1:37" ht="25" customHeight="1" x14ac:dyDescent="0.25">
      <c r="A198" s="308" t="s">
        <v>2014</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2" t="s">
        <v>111</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111" t="s">
        <v>99</v>
      </c>
      <c r="AE200" s="112" t="s">
        <v>9</v>
      </c>
      <c r="AF200" s="92" t="s">
        <v>1988</v>
      </c>
      <c r="AG200" s="92" t="s">
        <v>1989</v>
      </c>
      <c r="AH200" s="92" t="s">
        <v>1990</v>
      </c>
      <c r="AI200" s="93" t="s">
        <v>1991</v>
      </c>
      <c r="AJ200" s="92"/>
      <c r="AK200" s="93" t="s">
        <v>1992</v>
      </c>
    </row>
    <row r="201" spans="1:37" ht="25" customHeight="1" thickTop="1" thickBot="1" x14ac:dyDescent="0.3">
      <c r="A201" s="275" t="s">
        <v>2597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5" t="s">
        <v>2598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5" t="s">
        <v>2599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5" t="s">
        <v>2600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5" t="s">
        <v>2601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1" t="s">
        <v>2015</v>
      </c>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95">
        <f>SUM(AE201:AE205)</f>
        <v>4.3478260869565215</v>
      </c>
      <c r="AF206" s="65"/>
      <c r="AG206" s="98">
        <f>SUM(AG201:AG205)</f>
        <v>5</v>
      </c>
      <c r="AH206" s="99"/>
      <c r="AI206" s="100"/>
      <c r="AJ206" s="100"/>
      <c r="AK206" s="100"/>
    </row>
    <row r="207" spans="1:37" ht="25" customHeight="1" x14ac:dyDescent="0.25">
      <c r="A207" s="308" t="s">
        <v>2016</v>
      </c>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2955</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2" t="s">
        <v>76</v>
      </c>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69" t="s">
        <v>99</v>
      </c>
      <c r="AE213" s="113" t="s">
        <v>9</v>
      </c>
      <c r="AF213" s="92" t="s">
        <v>1988</v>
      </c>
      <c r="AG213" s="92" t="s">
        <v>1989</v>
      </c>
      <c r="AH213" s="92" t="s">
        <v>1990</v>
      </c>
      <c r="AI213" s="93" t="s">
        <v>1991</v>
      </c>
      <c r="AJ213" s="92"/>
      <c r="AK213" s="93" t="s">
        <v>1992</v>
      </c>
    </row>
    <row r="214" spans="1:37" ht="25" customHeight="1" thickTop="1" thickBot="1" x14ac:dyDescent="0.3">
      <c r="A214" s="275" t="s">
        <v>2604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2</v>
      </c>
      <c r="AE214" s="95">
        <f t="shared" ref="AE214:AE250" si="65">IF(AG214=1,AK214,AG214)</f>
        <v>0.11750881316098707</v>
      </c>
      <c r="AF214">
        <f t="shared" ref="AF214:AF250" si="66">AD214/2</f>
        <v>1</v>
      </c>
      <c r="AG214" s="92">
        <f t="shared" ref="AG214:AG250" si="67">IF(AND(AF214&gt;=0,AF214&lt;=1),1,"No aplica")</f>
        <v>1</v>
      </c>
      <c r="AH214" s="96">
        <f t="shared" ref="AH214:AH250" si="68">AD214/(AG214*2)</f>
        <v>1</v>
      </c>
      <c r="AI214" s="97">
        <f t="shared" ref="AI214:AI250" si="69">IF(AG214=1,AG214/$AG$251,"No aplica")</f>
        <v>2.7027027027027029E-2</v>
      </c>
      <c r="AJ214" s="97">
        <f t="shared" ref="AJ214:AJ250" si="70">AF214*AI214</f>
        <v>2.7027027027027029E-2</v>
      </c>
      <c r="AK214" s="97">
        <f t="shared" ref="AK214:AK250" si="71">AJ214*$AE$23</f>
        <v>0.11750881316098707</v>
      </c>
    </row>
    <row r="215" spans="1:37" ht="25" customHeight="1" thickTop="1" thickBot="1" x14ac:dyDescent="0.3">
      <c r="A215" s="275" t="s">
        <v>1062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2</v>
      </c>
      <c r="AE215" s="95">
        <f t="shared" si="65"/>
        <v>0.11750881316098707</v>
      </c>
      <c r="AF215">
        <f t="shared" si="66"/>
        <v>1</v>
      </c>
      <c r="AG215" s="92">
        <f t="shared" si="67"/>
        <v>1</v>
      </c>
      <c r="AH215" s="96">
        <f t="shared" si="68"/>
        <v>1</v>
      </c>
      <c r="AI215" s="97">
        <f t="shared" si="69"/>
        <v>2.7027027027027029E-2</v>
      </c>
      <c r="AJ215" s="97">
        <f t="shared" si="70"/>
        <v>2.7027027027027029E-2</v>
      </c>
      <c r="AK215" s="97">
        <f t="shared" si="71"/>
        <v>0.11750881316098707</v>
      </c>
    </row>
    <row r="216" spans="1:37" ht="25" customHeight="1" thickTop="1" thickBot="1" x14ac:dyDescent="0.3">
      <c r="A216" s="275" t="s">
        <v>2605</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2</v>
      </c>
      <c r="AE216" s="95">
        <f t="shared" si="65"/>
        <v>0.11750881316098707</v>
      </c>
      <c r="AF216">
        <f t="shared" si="66"/>
        <v>1</v>
      </c>
      <c r="AG216" s="92">
        <f t="shared" si="67"/>
        <v>1</v>
      </c>
      <c r="AH216" s="96">
        <f t="shared" si="68"/>
        <v>1</v>
      </c>
      <c r="AI216" s="97">
        <f t="shared" si="69"/>
        <v>2.7027027027027029E-2</v>
      </c>
      <c r="AJ216" s="97">
        <f t="shared" si="70"/>
        <v>2.7027027027027029E-2</v>
      </c>
      <c r="AK216" s="97">
        <f t="shared" si="71"/>
        <v>0.11750881316098707</v>
      </c>
    </row>
    <row r="217" spans="1:37" ht="25" customHeight="1" thickTop="1" thickBot="1" x14ac:dyDescent="0.3">
      <c r="A217" s="275" t="s">
        <v>2543</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2</v>
      </c>
      <c r="AE217" s="95">
        <f t="shared" si="65"/>
        <v>0.11750881316098707</v>
      </c>
      <c r="AF217">
        <f t="shared" si="66"/>
        <v>1</v>
      </c>
      <c r="AG217" s="92">
        <f t="shared" si="67"/>
        <v>1</v>
      </c>
      <c r="AH217" s="96">
        <f t="shared" si="68"/>
        <v>1</v>
      </c>
      <c r="AI217" s="97">
        <f t="shared" si="69"/>
        <v>2.7027027027027029E-2</v>
      </c>
      <c r="AJ217" s="97">
        <f t="shared" si="70"/>
        <v>2.7027027027027029E-2</v>
      </c>
      <c r="AK217" s="97">
        <f t="shared" si="71"/>
        <v>0.11750881316098707</v>
      </c>
    </row>
    <row r="218" spans="1:37" ht="25" customHeight="1" thickTop="1" thickBot="1" x14ac:dyDescent="0.3">
      <c r="A218" s="275" t="s">
        <v>2606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2</v>
      </c>
      <c r="AE218" s="95">
        <f t="shared" si="65"/>
        <v>0.11750881316098707</v>
      </c>
      <c r="AF218">
        <f t="shared" si="66"/>
        <v>1</v>
      </c>
      <c r="AG218" s="92">
        <f t="shared" si="67"/>
        <v>1</v>
      </c>
      <c r="AH218" s="96">
        <f t="shared" si="68"/>
        <v>1</v>
      </c>
      <c r="AI218" s="97">
        <f t="shared" si="69"/>
        <v>2.7027027027027029E-2</v>
      </c>
      <c r="AJ218" s="97">
        <f t="shared" si="70"/>
        <v>2.7027027027027029E-2</v>
      </c>
      <c r="AK218" s="97">
        <f t="shared" si="71"/>
        <v>0.11750881316098707</v>
      </c>
    </row>
    <row r="219" spans="1:37" ht="25" customHeight="1" thickTop="1" thickBot="1" x14ac:dyDescent="0.3">
      <c r="A219" s="275" t="s">
        <v>2497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2</v>
      </c>
      <c r="AE219" s="95">
        <f t="shared" si="65"/>
        <v>0.11750881316098707</v>
      </c>
      <c r="AF219">
        <f t="shared" si="66"/>
        <v>1</v>
      </c>
      <c r="AG219" s="92">
        <f t="shared" si="67"/>
        <v>1</v>
      </c>
      <c r="AH219" s="96">
        <f t="shared" si="68"/>
        <v>1</v>
      </c>
      <c r="AI219" s="97">
        <f t="shared" si="69"/>
        <v>2.7027027027027029E-2</v>
      </c>
      <c r="AJ219" s="97">
        <f t="shared" si="70"/>
        <v>2.7027027027027029E-2</v>
      </c>
      <c r="AK219" s="97">
        <f t="shared" si="71"/>
        <v>0.11750881316098707</v>
      </c>
    </row>
    <row r="220" spans="1:37" ht="25" customHeight="1" thickTop="1" thickBot="1" x14ac:dyDescent="0.3">
      <c r="A220" s="275" t="s">
        <v>2607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2</v>
      </c>
      <c r="AE220" s="95">
        <f t="shared" si="65"/>
        <v>0.11750881316098707</v>
      </c>
      <c r="AF220">
        <f t="shared" si="66"/>
        <v>1</v>
      </c>
      <c r="AG220" s="92">
        <f t="shared" si="67"/>
        <v>1</v>
      </c>
      <c r="AH220" s="96">
        <f t="shared" si="68"/>
        <v>1</v>
      </c>
      <c r="AI220" s="97">
        <f t="shared" si="69"/>
        <v>2.7027027027027029E-2</v>
      </c>
      <c r="AJ220" s="97">
        <f t="shared" si="70"/>
        <v>2.7027027027027029E-2</v>
      </c>
      <c r="AK220" s="97">
        <f t="shared" si="71"/>
        <v>0.11750881316098707</v>
      </c>
    </row>
    <row r="221" spans="1:37" ht="25" customHeight="1" thickTop="1" thickBot="1" x14ac:dyDescent="0.3">
      <c r="A221" s="275" t="s">
        <v>2608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2</v>
      </c>
      <c r="AE221" s="95">
        <f t="shared" si="65"/>
        <v>0.11750881316098707</v>
      </c>
      <c r="AF221">
        <f t="shared" si="66"/>
        <v>1</v>
      </c>
      <c r="AG221" s="92">
        <f t="shared" si="67"/>
        <v>1</v>
      </c>
      <c r="AH221" s="96">
        <f t="shared" si="68"/>
        <v>1</v>
      </c>
      <c r="AI221" s="97">
        <f t="shared" si="69"/>
        <v>2.7027027027027029E-2</v>
      </c>
      <c r="AJ221" s="97">
        <f t="shared" si="70"/>
        <v>2.7027027027027029E-2</v>
      </c>
      <c r="AK221" s="97">
        <f t="shared" si="71"/>
        <v>0.11750881316098707</v>
      </c>
    </row>
    <row r="222" spans="1:37" ht="25" customHeight="1" thickTop="1" thickBot="1" x14ac:dyDescent="0.3">
      <c r="A222" s="275" t="s">
        <v>2609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2</v>
      </c>
      <c r="AE222" s="95">
        <f t="shared" si="65"/>
        <v>0.11750881316098707</v>
      </c>
      <c r="AF222">
        <f t="shared" si="66"/>
        <v>1</v>
      </c>
      <c r="AG222" s="92">
        <f t="shared" si="67"/>
        <v>1</v>
      </c>
      <c r="AH222" s="96">
        <f t="shared" si="68"/>
        <v>1</v>
      </c>
      <c r="AI222" s="97">
        <f t="shared" si="69"/>
        <v>2.7027027027027029E-2</v>
      </c>
      <c r="AJ222" s="97">
        <f t="shared" si="70"/>
        <v>2.7027027027027029E-2</v>
      </c>
      <c r="AK222" s="97">
        <f t="shared" si="71"/>
        <v>0.11750881316098707</v>
      </c>
    </row>
    <row r="223" spans="1:37" ht="25" customHeight="1" thickTop="1" thickBot="1" x14ac:dyDescent="0.3">
      <c r="A223" s="275" t="s">
        <v>2610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2</v>
      </c>
      <c r="AE223" s="95">
        <f t="shared" si="65"/>
        <v>0.11750881316098707</v>
      </c>
      <c r="AF223">
        <f t="shared" si="66"/>
        <v>1</v>
      </c>
      <c r="AG223" s="92">
        <f t="shared" si="67"/>
        <v>1</v>
      </c>
      <c r="AH223" s="96">
        <f t="shared" si="68"/>
        <v>1</v>
      </c>
      <c r="AI223" s="97">
        <f t="shared" si="69"/>
        <v>2.7027027027027029E-2</v>
      </c>
      <c r="AJ223" s="97">
        <f t="shared" si="70"/>
        <v>2.7027027027027029E-2</v>
      </c>
      <c r="AK223" s="97">
        <f t="shared" si="71"/>
        <v>0.11750881316098707</v>
      </c>
    </row>
    <row r="224" spans="1:37" ht="25" customHeight="1" thickTop="1" thickBot="1" x14ac:dyDescent="0.3">
      <c r="A224" s="275" t="s">
        <v>2611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2</v>
      </c>
      <c r="AE224" s="95">
        <f t="shared" si="65"/>
        <v>0.11750881316098707</v>
      </c>
      <c r="AF224">
        <f t="shared" si="66"/>
        <v>1</v>
      </c>
      <c r="AG224" s="92">
        <f t="shared" si="67"/>
        <v>1</v>
      </c>
      <c r="AH224" s="96">
        <f t="shared" si="68"/>
        <v>1</v>
      </c>
      <c r="AI224" s="97">
        <f t="shared" si="69"/>
        <v>2.7027027027027029E-2</v>
      </c>
      <c r="AJ224" s="97">
        <f t="shared" si="70"/>
        <v>2.7027027027027029E-2</v>
      </c>
      <c r="AK224" s="97">
        <f t="shared" si="71"/>
        <v>0.11750881316098707</v>
      </c>
    </row>
    <row r="225" spans="1:37" ht="25" customHeight="1" thickTop="1" thickBot="1" x14ac:dyDescent="0.3">
      <c r="A225" s="275" t="s">
        <v>2612</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2</v>
      </c>
      <c r="AE225" s="95">
        <f t="shared" si="65"/>
        <v>0.11750881316098707</v>
      </c>
      <c r="AF225">
        <f t="shared" si="66"/>
        <v>1</v>
      </c>
      <c r="AG225" s="92">
        <f t="shared" si="67"/>
        <v>1</v>
      </c>
      <c r="AH225" s="96">
        <f t="shared" si="68"/>
        <v>1</v>
      </c>
      <c r="AI225" s="97">
        <f t="shared" si="69"/>
        <v>2.7027027027027029E-2</v>
      </c>
      <c r="AJ225" s="97">
        <f t="shared" si="70"/>
        <v>2.7027027027027029E-2</v>
      </c>
      <c r="AK225" s="97">
        <f t="shared" si="71"/>
        <v>0.11750881316098707</v>
      </c>
    </row>
    <row r="226" spans="1:37" ht="25" customHeight="1" thickTop="1" thickBot="1" x14ac:dyDescent="0.3">
      <c r="A226" s="275" t="s">
        <v>2613</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2</v>
      </c>
      <c r="AE226" s="95">
        <f t="shared" si="65"/>
        <v>0.11750881316098707</v>
      </c>
      <c r="AF226">
        <f t="shared" si="66"/>
        <v>1</v>
      </c>
      <c r="AG226" s="92">
        <f t="shared" si="67"/>
        <v>1</v>
      </c>
      <c r="AH226" s="96">
        <f t="shared" si="68"/>
        <v>1</v>
      </c>
      <c r="AI226" s="97">
        <f t="shared" si="69"/>
        <v>2.7027027027027029E-2</v>
      </c>
      <c r="AJ226" s="97">
        <f t="shared" si="70"/>
        <v>2.7027027027027029E-2</v>
      </c>
      <c r="AK226" s="97">
        <f t="shared" si="71"/>
        <v>0.11750881316098707</v>
      </c>
    </row>
    <row r="227" spans="1:37" ht="25" customHeight="1" thickTop="1" thickBot="1" x14ac:dyDescent="0.3">
      <c r="A227" s="275" t="s">
        <v>2614</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2</v>
      </c>
      <c r="AE227" s="95">
        <f t="shared" si="65"/>
        <v>0.11750881316098707</v>
      </c>
      <c r="AF227">
        <f t="shared" si="66"/>
        <v>1</v>
      </c>
      <c r="AG227" s="92">
        <f t="shared" si="67"/>
        <v>1</v>
      </c>
      <c r="AH227" s="96">
        <f t="shared" si="68"/>
        <v>1</v>
      </c>
      <c r="AI227" s="97">
        <f t="shared" si="69"/>
        <v>2.7027027027027029E-2</v>
      </c>
      <c r="AJ227" s="97">
        <f t="shared" si="70"/>
        <v>2.7027027027027029E-2</v>
      </c>
      <c r="AK227" s="97">
        <f t="shared" si="71"/>
        <v>0.11750881316098707</v>
      </c>
    </row>
    <row r="228" spans="1:37" ht="25" customHeight="1" thickTop="1" thickBot="1" x14ac:dyDescent="0.3">
      <c r="A228" s="275" t="s">
        <v>2615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2</v>
      </c>
      <c r="AE228" s="95">
        <f t="shared" si="65"/>
        <v>0.11750881316098707</v>
      </c>
      <c r="AF228">
        <f t="shared" si="66"/>
        <v>1</v>
      </c>
      <c r="AG228" s="92">
        <f t="shared" si="67"/>
        <v>1</v>
      </c>
      <c r="AH228" s="96">
        <f t="shared" si="68"/>
        <v>1</v>
      </c>
      <c r="AI228" s="97">
        <f t="shared" si="69"/>
        <v>2.7027027027027029E-2</v>
      </c>
      <c r="AJ228" s="97">
        <f t="shared" si="70"/>
        <v>2.7027027027027029E-2</v>
      </c>
      <c r="AK228" s="97">
        <f t="shared" si="71"/>
        <v>0.11750881316098707</v>
      </c>
    </row>
    <row r="229" spans="1:37" ht="25" customHeight="1" thickTop="1" thickBot="1" x14ac:dyDescent="0.3">
      <c r="A229" s="275" t="s">
        <v>2616</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2</v>
      </c>
      <c r="AE229" s="95">
        <f t="shared" si="65"/>
        <v>0.11750881316098707</v>
      </c>
      <c r="AF229">
        <f t="shared" si="66"/>
        <v>1</v>
      </c>
      <c r="AG229" s="92">
        <f t="shared" si="67"/>
        <v>1</v>
      </c>
      <c r="AH229" s="96">
        <f t="shared" si="68"/>
        <v>1</v>
      </c>
      <c r="AI229" s="97">
        <f t="shared" si="69"/>
        <v>2.7027027027027029E-2</v>
      </c>
      <c r="AJ229" s="97">
        <f t="shared" si="70"/>
        <v>2.7027027027027029E-2</v>
      </c>
      <c r="AK229" s="97">
        <f t="shared" si="71"/>
        <v>0.11750881316098707</v>
      </c>
    </row>
    <row r="230" spans="1:37" ht="25" customHeight="1" thickTop="1" thickBot="1" x14ac:dyDescent="0.3">
      <c r="A230" s="275" t="s">
        <v>2617</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2</v>
      </c>
      <c r="AE230" s="95">
        <f t="shared" si="65"/>
        <v>0.11750881316098707</v>
      </c>
      <c r="AF230">
        <f t="shared" si="66"/>
        <v>1</v>
      </c>
      <c r="AG230" s="92">
        <f t="shared" si="67"/>
        <v>1</v>
      </c>
      <c r="AH230" s="96">
        <f t="shared" si="68"/>
        <v>1</v>
      </c>
      <c r="AI230" s="97">
        <f t="shared" si="69"/>
        <v>2.7027027027027029E-2</v>
      </c>
      <c r="AJ230" s="97">
        <f t="shared" si="70"/>
        <v>2.7027027027027029E-2</v>
      </c>
      <c r="AK230" s="97">
        <f t="shared" si="71"/>
        <v>0.11750881316098707</v>
      </c>
    </row>
    <row r="231" spans="1:37" ht="25" customHeight="1" thickTop="1" thickBot="1" x14ac:dyDescent="0.3">
      <c r="A231" s="275" t="s">
        <v>2618</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2</v>
      </c>
      <c r="AE231" s="95">
        <f t="shared" si="65"/>
        <v>0.11750881316098707</v>
      </c>
      <c r="AF231">
        <f t="shared" si="66"/>
        <v>1</v>
      </c>
      <c r="AG231" s="92">
        <f t="shared" si="67"/>
        <v>1</v>
      </c>
      <c r="AH231" s="96">
        <f t="shared" si="68"/>
        <v>1</v>
      </c>
      <c r="AI231" s="97">
        <f t="shared" si="69"/>
        <v>2.7027027027027029E-2</v>
      </c>
      <c r="AJ231" s="97">
        <f t="shared" si="70"/>
        <v>2.7027027027027029E-2</v>
      </c>
      <c r="AK231" s="97">
        <f t="shared" si="71"/>
        <v>0.11750881316098707</v>
      </c>
    </row>
    <row r="232" spans="1:37" ht="25" customHeight="1" thickTop="1" thickBot="1" x14ac:dyDescent="0.3">
      <c r="A232" s="275" t="s">
        <v>2619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2</v>
      </c>
      <c r="AE232" s="95">
        <f t="shared" si="65"/>
        <v>0.11750881316098707</v>
      </c>
      <c r="AF232">
        <f t="shared" si="66"/>
        <v>1</v>
      </c>
      <c r="AG232" s="92">
        <f t="shared" si="67"/>
        <v>1</v>
      </c>
      <c r="AH232" s="96">
        <f t="shared" si="68"/>
        <v>1</v>
      </c>
      <c r="AI232" s="97">
        <f t="shared" si="69"/>
        <v>2.7027027027027029E-2</v>
      </c>
      <c r="AJ232" s="97">
        <f t="shared" si="70"/>
        <v>2.7027027027027029E-2</v>
      </c>
      <c r="AK232" s="97">
        <f t="shared" si="71"/>
        <v>0.11750881316098707</v>
      </c>
    </row>
    <row r="233" spans="1:37" ht="25" customHeight="1" thickTop="1" thickBot="1" x14ac:dyDescent="0.3">
      <c r="A233" s="275" t="s">
        <v>2620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2</v>
      </c>
      <c r="AE233" s="95">
        <f t="shared" si="65"/>
        <v>0.11750881316098707</v>
      </c>
      <c r="AF233">
        <f t="shared" si="66"/>
        <v>1</v>
      </c>
      <c r="AG233" s="92">
        <f t="shared" si="67"/>
        <v>1</v>
      </c>
      <c r="AH233" s="96">
        <f t="shared" si="68"/>
        <v>1</v>
      </c>
      <c r="AI233" s="97">
        <f t="shared" si="69"/>
        <v>2.7027027027027029E-2</v>
      </c>
      <c r="AJ233" s="97">
        <f t="shared" si="70"/>
        <v>2.7027027027027029E-2</v>
      </c>
      <c r="AK233" s="97">
        <f t="shared" si="71"/>
        <v>0.11750881316098707</v>
      </c>
    </row>
    <row r="234" spans="1:37" ht="25" customHeight="1" thickTop="1" thickBot="1" x14ac:dyDescent="0.3">
      <c r="A234" s="275" t="s">
        <v>2621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2</v>
      </c>
      <c r="AE234" s="95">
        <f t="shared" si="65"/>
        <v>0.11750881316098707</v>
      </c>
      <c r="AF234">
        <f t="shared" si="66"/>
        <v>1</v>
      </c>
      <c r="AG234" s="92">
        <f t="shared" si="67"/>
        <v>1</v>
      </c>
      <c r="AH234" s="96">
        <f t="shared" si="68"/>
        <v>1</v>
      </c>
      <c r="AI234" s="97">
        <f t="shared" si="69"/>
        <v>2.7027027027027029E-2</v>
      </c>
      <c r="AJ234" s="97">
        <f t="shared" si="70"/>
        <v>2.7027027027027029E-2</v>
      </c>
      <c r="AK234" s="97">
        <f t="shared" si="71"/>
        <v>0.11750881316098707</v>
      </c>
    </row>
    <row r="235" spans="1:37" ht="25" customHeight="1" thickTop="1" thickBot="1" x14ac:dyDescent="0.3">
      <c r="A235" s="275" t="s">
        <v>2622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2</v>
      </c>
      <c r="AE235" s="95">
        <f t="shared" si="65"/>
        <v>0.11750881316098707</v>
      </c>
      <c r="AF235">
        <f t="shared" si="66"/>
        <v>1</v>
      </c>
      <c r="AG235" s="92">
        <f t="shared" si="67"/>
        <v>1</v>
      </c>
      <c r="AH235" s="96">
        <f t="shared" si="68"/>
        <v>1</v>
      </c>
      <c r="AI235" s="97">
        <f t="shared" si="69"/>
        <v>2.7027027027027029E-2</v>
      </c>
      <c r="AJ235" s="97">
        <f t="shared" si="70"/>
        <v>2.7027027027027029E-2</v>
      </c>
      <c r="AK235" s="97">
        <f t="shared" si="71"/>
        <v>0.11750881316098707</v>
      </c>
    </row>
    <row r="236" spans="1:37" ht="25" customHeight="1" thickTop="1" thickBot="1" x14ac:dyDescent="0.3">
      <c r="A236" s="275" t="s">
        <v>2623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2</v>
      </c>
      <c r="AE236" s="95">
        <f t="shared" si="65"/>
        <v>0.11750881316098707</v>
      </c>
      <c r="AF236">
        <f t="shared" si="66"/>
        <v>1</v>
      </c>
      <c r="AG236" s="92">
        <f t="shared" si="67"/>
        <v>1</v>
      </c>
      <c r="AH236" s="96">
        <f t="shared" si="68"/>
        <v>1</v>
      </c>
      <c r="AI236" s="97">
        <f t="shared" si="69"/>
        <v>2.7027027027027029E-2</v>
      </c>
      <c r="AJ236" s="97">
        <f t="shared" si="70"/>
        <v>2.7027027027027029E-2</v>
      </c>
      <c r="AK236" s="97">
        <f t="shared" si="71"/>
        <v>0.11750881316098707</v>
      </c>
    </row>
    <row r="237" spans="1:37" ht="25" customHeight="1" thickTop="1" thickBot="1" x14ac:dyDescent="0.3">
      <c r="A237" s="275" t="s">
        <v>2624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2</v>
      </c>
      <c r="AE237" s="95">
        <f t="shared" si="65"/>
        <v>0.11750881316098707</v>
      </c>
      <c r="AF237">
        <f t="shared" si="66"/>
        <v>1</v>
      </c>
      <c r="AG237" s="92">
        <f t="shared" si="67"/>
        <v>1</v>
      </c>
      <c r="AH237" s="96">
        <f t="shared" si="68"/>
        <v>1</v>
      </c>
      <c r="AI237" s="97">
        <f t="shared" si="69"/>
        <v>2.7027027027027029E-2</v>
      </c>
      <c r="AJ237" s="97">
        <f t="shared" si="70"/>
        <v>2.7027027027027029E-2</v>
      </c>
      <c r="AK237" s="97">
        <f t="shared" si="71"/>
        <v>0.11750881316098707</v>
      </c>
    </row>
    <row r="238" spans="1:37" ht="25" customHeight="1" thickTop="1" thickBot="1" x14ac:dyDescent="0.3">
      <c r="A238" s="275" t="s">
        <v>2625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2</v>
      </c>
      <c r="AE238" s="95">
        <f t="shared" si="65"/>
        <v>0.11750881316098707</v>
      </c>
      <c r="AF238">
        <f t="shared" si="66"/>
        <v>1</v>
      </c>
      <c r="AG238" s="92">
        <f t="shared" si="67"/>
        <v>1</v>
      </c>
      <c r="AH238" s="96">
        <f t="shared" si="68"/>
        <v>1</v>
      </c>
      <c r="AI238" s="97">
        <f t="shared" si="69"/>
        <v>2.7027027027027029E-2</v>
      </c>
      <c r="AJ238" s="97">
        <f t="shared" si="70"/>
        <v>2.7027027027027029E-2</v>
      </c>
      <c r="AK238" s="97">
        <f t="shared" si="71"/>
        <v>0.11750881316098707</v>
      </c>
    </row>
    <row r="239" spans="1:37" ht="25" customHeight="1" thickTop="1" thickBot="1" x14ac:dyDescent="0.3">
      <c r="A239" s="275" t="s">
        <v>2626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2</v>
      </c>
      <c r="AE239" s="95">
        <f t="shared" si="65"/>
        <v>0.11750881316098707</v>
      </c>
      <c r="AF239">
        <f t="shared" si="66"/>
        <v>1</v>
      </c>
      <c r="AG239" s="92">
        <f t="shared" si="67"/>
        <v>1</v>
      </c>
      <c r="AH239" s="96">
        <f t="shared" si="68"/>
        <v>1</v>
      </c>
      <c r="AI239" s="97">
        <f t="shared" si="69"/>
        <v>2.7027027027027029E-2</v>
      </c>
      <c r="AJ239" s="97">
        <f t="shared" si="70"/>
        <v>2.7027027027027029E-2</v>
      </c>
      <c r="AK239" s="97">
        <f t="shared" si="71"/>
        <v>0.11750881316098707</v>
      </c>
    </row>
    <row r="240" spans="1:37" ht="25" customHeight="1" thickTop="1" thickBot="1" x14ac:dyDescent="0.3">
      <c r="A240" s="275" t="s">
        <v>2627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2</v>
      </c>
      <c r="AE240" s="95">
        <f t="shared" si="65"/>
        <v>0.11750881316098707</v>
      </c>
      <c r="AF240">
        <f t="shared" si="66"/>
        <v>1</v>
      </c>
      <c r="AG240" s="92">
        <f t="shared" si="67"/>
        <v>1</v>
      </c>
      <c r="AH240" s="96">
        <f t="shared" si="68"/>
        <v>1</v>
      </c>
      <c r="AI240" s="97">
        <f t="shared" si="69"/>
        <v>2.7027027027027029E-2</v>
      </c>
      <c r="AJ240" s="97">
        <f t="shared" si="70"/>
        <v>2.7027027027027029E-2</v>
      </c>
      <c r="AK240" s="97">
        <f t="shared" si="71"/>
        <v>0.11750881316098707</v>
      </c>
    </row>
    <row r="241" spans="1:37" ht="25" customHeight="1" thickTop="1" thickBot="1" x14ac:dyDescent="0.3">
      <c r="A241" s="275" t="s">
        <v>2628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2</v>
      </c>
      <c r="AE241" s="95">
        <f t="shared" si="65"/>
        <v>0.11750881316098707</v>
      </c>
      <c r="AF241">
        <f t="shared" si="66"/>
        <v>1</v>
      </c>
      <c r="AG241" s="92">
        <f t="shared" si="67"/>
        <v>1</v>
      </c>
      <c r="AH241" s="96">
        <f t="shared" si="68"/>
        <v>1</v>
      </c>
      <c r="AI241" s="97">
        <f t="shared" si="69"/>
        <v>2.7027027027027029E-2</v>
      </c>
      <c r="AJ241" s="97">
        <f t="shared" si="70"/>
        <v>2.7027027027027029E-2</v>
      </c>
      <c r="AK241" s="97">
        <f t="shared" si="71"/>
        <v>0.11750881316098707</v>
      </c>
    </row>
    <row r="242" spans="1:37" ht="25" customHeight="1" thickTop="1" thickBot="1" x14ac:dyDescent="0.3">
      <c r="A242" s="275" t="s">
        <v>1632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2</v>
      </c>
      <c r="AE242" s="95">
        <f t="shared" si="65"/>
        <v>0.11750881316098707</v>
      </c>
      <c r="AF242">
        <f t="shared" si="66"/>
        <v>1</v>
      </c>
      <c r="AG242" s="92">
        <f t="shared" si="67"/>
        <v>1</v>
      </c>
      <c r="AH242" s="96">
        <f t="shared" si="68"/>
        <v>1</v>
      </c>
      <c r="AI242" s="97">
        <f t="shared" si="69"/>
        <v>2.7027027027027029E-2</v>
      </c>
      <c r="AJ242" s="97">
        <f t="shared" si="70"/>
        <v>2.7027027027027029E-2</v>
      </c>
      <c r="AK242" s="97">
        <f t="shared" si="71"/>
        <v>0.11750881316098707</v>
      </c>
    </row>
    <row r="243" spans="1:37" ht="25" customHeight="1" thickTop="1" thickBot="1" x14ac:dyDescent="0.3">
      <c r="A243" s="275" t="s">
        <v>2629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2</v>
      </c>
      <c r="AE243" s="95">
        <f t="shared" si="65"/>
        <v>0.11750881316098707</v>
      </c>
      <c r="AF243">
        <f t="shared" si="66"/>
        <v>1</v>
      </c>
      <c r="AG243" s="92">
        <f t="shared" si="67"/>
        <v>1</v>
      </c>
      <c r="AH243" s="96">
        <f t="shared" si="68"/>
        <v>1</v>
      </c>
      <c r="AI243" s="97">
        <f t="shared" si="69"/>
        <v>2.7027027027027029E-2</v>
      </c>
      <c r="AJ243" s="97">
        <f t="shared" si="70"/>
        <v>2.7027027027027029E-2</v>
      </c>
      <c r="AK243" s="97">
        <f t="shared" si="71"/>
        <v>0.11750881316098707</v>
      </c>
    </row>
    <row r="244" spans="1:37" ht="25" customHeight="1" thickTop="1" thickBot="1" x14ac:dyDescent="0.3">
      <c r="A244" s="275" t="s">
        <v>2630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2</v>
      </c>
      <c r="AE244" s="95">
        <f t="shared" si="65"/>
        <v>0.11750881316098707</v>
      </c>
      <c r="AF244">
        <f t="shared" si="66"/>
        <v>1</v>
      </c>
      <c r="AG244" s="92">
        <f t="shared" si="67"/>
        <v>1</v>
      </c>
      <c r="AH244" s="96">
        <f t="shared" si="68"/>
        <v>1</v>
      </c>
      <c r="AI244" s="97">
        <f t="shared" si="69"/>
        <v>2.7027027027027029E-2</v>
      </c>
      <c r="AJ244" s="97">
        <f t="shared" si="70"/>
        <v>2.7027027027027029E-2</v>
      </c>
      <c r="AK244" s="97">
        <f t="shared" si="71"/>
        <v>0.11750881316098707</v>
      </c>
    </row>
    <row r="245" spans="1:37" ht="25" customHeight="1" thickTop="1" thickBot="1" x14ac:dyDescent="0.3">
      <c r="A245" s="275" t="s">
        <v>2631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2</v>
      </c>
      <c r="AE245" s="95">
        <f t="shared" si="65"/>
        <v>0.11750881316098707</v>
      </c>
      <c r="AF245">
        <f t="shared" si="66"/>
        <v>1</v>
      </c>
      <c r="AG245" s="92">
        <f t="shared" si="67"/>
        <v>1</v>
      </c>
      <c r="AH245" s="96">
        <f t="shared" si="68"/>
        <v>1</v>
      </c>
      <c r="AI245" s="97">
        <f t="shared" si="69"/>
        <v>2.7027027027027029E-2</v>
      </c>
      <c r="AJ245" s="97">
        <f t="shared" si="70"/>
        <v>2.7027027027027029E-2</v>
      </c>
      <c r="AK245" s="97">
        <f t="shared" si="71"/>
        <v>0.11750881316098707</v>
      </c>
    </row>
    <row r="246" spans="1:37" ht="25" customHeight="1" thickTop="1" thickBot="1" x14ac:dyDescent="0.3">
      <c r="A246" s="275" t="s">
        <v>2632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2</v>
      </c>
      <c r="AE246" s="95">
        <f t="shared" si="65"/>
        <v>0.11750881316098707</v>
      </c>
      <c r="AF246">
        <f t="shared" si="66"/>
        <v>1</v>
      </c>
      <c r="AG246" s="92">
        <f t="shared" si="67"/>
        <v>1</v>
      </c>
      <c r="AH246" s="96">
        <f t="shared" si="68"/>
        <v>1</v>
      </c>
      <c r="AI246" s="97">
        <f t="shared" si="69"/>
        <v>2.7027027027027029E-2</v>
      </c>
      <c r="AJ246" s="97">
        <f t="shared" si="70"/>
        <v>2.7027027027027029E-2</v>
      </c>
      <c r="AK246" s="97">
        <f t="shared" si="71"/>
        <v>0.11750881316098707</v>
      </c>
    </row>
    <row r="247" spans="1:37" ht="25" customHeight="1" thickTop="1" thickBot="1" x14ac:dyDescent="0.3">
      <c r="A247" s="275" t="s">
        <v>2633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2</v>
      </c>
      <c r="AE247" s="95">
        <f t="shared" si="65"/>
        <v>0.11750881316098707</v>
      </c>
      <c r="AF247">
        <f t="shared" si="66"/>
        <v>1</v>
      </c>
      <c r="AG247" s="92">
        <f t="shared" si="67"/>
        <v>1</v>
      </c>
      <c r="AH247" s="96">
        <f t="shared" si="68"/>
        <v>1</v>
      </c>
      <c r="AI247" s="97">
        <f t="shared" si="69"/>
        <v>2.7027027027027029E-2</v>
      </c>
      <c r="AJ247" s="97">
        <f t="shared" si="70"/>
        <v>2.7027027027027029E-2</v>
      </c>
      <c r="AK247" s="97">
        <f t="shared" si="71"/>
        <v>0.11750881316098707</v>
      </c>
    </row>
    <row r="248" spans="1:37" ht="25" customHeight="1" thickTop="1" thickBot="1" x14ac:dyDescent="0.3">
      <c r="A248" s="275" t="s">
        <v>2634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2</v>
      </c>
      <c r="AE248" s="95">
        <f t="shared" si="65"/>
        <v>0.11750881316098707</v>
      </c>
      <c r="AF248">
        <f t="shared" si="66"/>
        <v>1</v>
      </c>
      <c r="AG248" s="92">
        <f t="shared" si="67"/>
        <v>1</v>
      </c>
      <c r="AH248" s="96">
        <f t="shared" si="68"/>
        <v>1</v>
      </c>
      <c r="AI248" s="97">
        <f t="shared" si="69"/>
        <v>2.7027027027027029E-2</v>
      </c>
      <c r="AJ248" s="97">
        <f t="shared" si="70"/>
        <v>2.7027027027027029E-2</v>
      </c>
      <c r="AK248" s="97">
        <f t="shared" si="71"/>
        <v>0.11750881316098707</v>
      </c>
    </row>
    <row r="249" spans="1:37" ht="25" customHeight="1" thickTop="1" thickBot="1" x14ac:dyDescent="0.3">
      <c r="A249" s="275" t="s">
        <v>2635</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2</v>
      </c>
      <c r="AE249" s="95">
        <f t="shared" si="65"/>
        <v>0.11750881316098707</v>
      </c>
      <c r="AF249">
        <f t="shared" si="66"/>
        <v>1</v>
      </c>
      <c r="AG249" s="92">
        <f t="shared" si="67"/>
        <v>1</v>
      </c>
      <c r="AH249" s="96">
        <f t="shared" si="68"/>
        <v>1</v>
      </c>
      <c r="AI249" s="97">
        <f t="shared" si="69"/>
        <v>2.7027027027027029E-2</v>
      </c>
      <c r="AJ249" s="97">
        <f t="shared" si="70"/>
        <v>2.7027027027027029E-2</v>
      </c>
      <c r="AK249" s="97">
        <f t="shared" si="71"/>
        <v>0.11750881316098707</v>
      </c>
    </row>
    <row r="250" spans="1:37" ht="25" customHeight="1" thickTop="1" thickBot="1" x14ac:dyDescent="0.3">
      <c r="A250" s="275" t="s">
        <v>2636</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2</v>
      </c>
      <c r="AE250" s="95">
        <f t="shared" si="65"/>
        <v>0.11750881316098707</v>
      </c>
      <c r="AF250">
        <f t="shared" si="66"/>
        <v>1</v>
      </c>
      <c r="AG250" s="92">
        <f t="shared" si="67"/>
        <v>1</v>
      </c>
      <c r="AH250" s="96">
        <f t="shared" si="68"/>
        <v>1</v>
      </c>
      <c r="AI250" s="97">
        <f t="shared" si="69"/>
        <v>2.7027027027027029E-2</v>
      </c>
      <c r="AJ250" s="97">
        <f t="shared" si="70"/>
        <v>2.7027027027027029E-2</v>
      </c>
      <c r="AK250" s="97">
        <f t="shared" si="71"/>
        <v>0.11750881316098707</v>
      </c>
    </row>
    <row r="251" spans="1:37" ht="25" customHeight="1" thickTop="1" x14ac:dyDescent="0.25">
      <c r="A251" s="321" t="s">
        <v>2017</v>
      </c>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95">
        <f>SUM(AE214:AE250)</f>
        <v>4.3478260869565206</v>
      </c>
      <c r="AF251" s="65"/>
      <c r="AG251" s="98">
        <f>SUM(AG214:AG250)</f>
        <v>37</v>
      </c>
      <c r="AH251" s="99"/>
      <c r="AI251" s="100"/>
      <c r="AJ251" s="100"/>
      <c r="AK251" s="100"/>
    </row>
    <row r="252" spans="1:37" ht="25" customHeight="1" x14ac:dyDescent="0.25">
      <c r="A252" s="308" t="s">
        <v>2018</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95">
        <f>AE251/$AE$23*100</f>
        <v>99.999999999999972</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2" t="s">
        <v>111</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2"/>
      <c r="AD254" s="111" t="s">
        <v>99</v>
      </c>
      <c r="AE254" s="112" t="s">
        <v>9</v>
      </c>
      <c r="AF254" s="92" t="s">
        <v>1988</v>
      </c>
      <c r="AG254" s="92" t="s">
        <v>1989</v>
      </c>
      <c r="AH254" s="92" t="s">
        <v>1990</v>
      </c>
      <c r="AI254" s="93" t="s">
        <v>1991</v>
      </c>
      <c r="AJ254" s="92"/>
      <c r="AK254" s="93" t="s">
        <v>1992</v>
      </c>
    </row>
    <row r="255" spans="1:37" ht="25" customHeight="1" thickTop="1" thickBot="1" x14ac:dyDescent="0.3">
      <c r="A255" s="275" t="s">
        <v>2637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5" t="s">
        <v>2638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5" t="s">
        <v>2639</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5" t="s">
        <v>2640</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5" t="s">
        <v>2641</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1" t="s">
        <v>2019</v>
      </c>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95">
        <f>SUM(AE255:AE259)</f>
        <v>4.3478260869565215</v>
      </c>
      <c r="AF260" s="65"/>
      <c r="AG260" s="98">
        <f>SUM(AG255:AG259)</f>
        <v>5</v>
      </c>
      <c r="AH260" s="99"/>
      <c r="AI260" s="100"/>
      <c r="AJ260" s="100"/>
      <c r="AK260" s="100"/>
    </row>
    <row r="261" spans="1:37" ht="25" customHeight="1" x14ac:dyDescent="0.25">
      <c r="A261" s="308" t="s">
        <v>2020</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2642</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2" t="s">
        <v>76</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69" t="s">
        <v>99</v>
      </c>
      <c r="AE267" s="113" t="s">
        <v>9</v>
      </c>
      <c r="AF267" s="92" t="s">
        <v>1988</v>
      </c>
      <c r="AG267" s="92" t="s">
        <v>1989</v>
      </c>
      <c r="AH267" s="92" t="s">
        <v>1990</v>
      </c>
      <c r="AI267" s="93" t="s">
        <v>1991</v>
      </c>
      <c r="AJ267" s="92"/>
      <c r="AK267" s="93" t="s">
        <v>1992</v>
      </c>
    </row>
    <row r="268" spans="1:37" ht="25" customHeight="1" thickTop="1" thickBot="1" x14ac:dyDescent="0.3">
      <c r="A268" s="275" t="s">
        <v>2644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2</v>
      </c>
      <c r="AE268" s="95">
        <f t="shared" ref="AE268:AE315" si="78">IF(AG268=1,AK268,AG268)</f>
        <v>9.0579710144927522E-2</v>
      </c>
      <c r="AF268">
        <f t="shared" ref="AF268:AF315" si="79">AD268/2</f>
        <v>1</v>
      </c>
      <c r="AG268" s="92">
        <f t="shared" ref="AG268:AG315" si="80">IF(AND(AF268&gt;=0,AF268&lt;=1),1,"No aplica")</f>
        <v>1</v>
      </c>
      <c r="AH268" s="96">
        <f t="shared" ref="AH268:AH315" si="81">AD268/(AG268*2)</f>
        <v>1</v>
      </c>
      <c r="AI268" s="97">
        <f t="shared" ref="AI268:AI315" si="82">IF(AG268=1,AG268/$AG$316,"No aplica")</f>
        <v>2.0833333333333332E-2</v>
      </c>
      <c r="AJ268" s="97">
        <f t="shared" ref="AJ268:AJ315" si="83">AF268*AI268</f>
        <v>2.0833333333333332E-2</v>
      </c>
      <c r="AK268" s="97">
        <f t="shared" ref="AK268:AK315" si="84">AJ268*$AE$23</f>
        <v>9.0579710144927522E-2</v>
      </c>
    </row>
    <row r="269" spans="1:37" ht="25" customHeight="1" thickTop="1" thickBot="1" x14ac:dyDescent="0.3">
      <c r="A269" s="275" t="s">
        <v>1062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275" t="s">
        <v>2645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275" t="s">
        <v>2646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275" t="s">
        <v>2647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275" t="s">
        <v>2497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275" t="s">
        <v>2648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275" t="s">
        <v>2649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275" t="s">
        <v>2650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275" t="s">
        <v>2651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275" t="s">
        <v>2652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275" t="s">
        <v>1800</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275" t="s">
        <v>2653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275" t="s">
        <v>2654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275" t="s">
        <v>2655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275" t="s">
        <v>2656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275" t="s">
        <v>2657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275" t="s">
        <v>1829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275" t="s">
        <v>2658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275" t="s">
        <v>2659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275" t="s">
        <v>2660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275" t="s">
        <v>2661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275" t="s">
        <v>2662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275" t="s">
        <v>2663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275" t="s">
        <v>2664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275" t="s">
        <v>2665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275" t="s">
        <v>2666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275" t="s">
        <v>2667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275" t="s">
        <v>2668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275" t="s">
        <v>2669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275" t="s">
        <v>2670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275" t="s">
        <v>2671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275" t="s">
        <v>2672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275" t="s">
        <v>2673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275" t="s">
        <v>2674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275" t="s">
        <v>2675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275" t="s">
        <v>2676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275" t="s">
        <v>2677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275" t="s">
        <v>2678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275" t="s">
        <v>2679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275" t="s">
        <v>2680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275" t="s">
        <v>2681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275" t="s">
        <v>2682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275" t="s">
        <v>2683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275" t="s">
        <v>2684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275" t="s">
        <v>2685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thickBot="1" x14ac:dyDescent="0.3">
      <c r="A314" s="275" t="s">
        <v>2686</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2</v>
      </c>
      <c r="AE314" s="95">
        <f t="shared" si="78"/>
        <v>9.0579710144927522E-2</v>
      </c>
      <c r="AF314">
        <f t="shared" si="79"/>
        <v>1</v>
      </c>
      <c r="AG314" s="92">
        <f t="shared" si="80"/>
        <v>1</v>
      </c>
      <c r="AH314" s="96">
        <f t="shared" si="81"/>
        <v>1</v>
      </c>
      <c r="AI314" s="97">
        <f t="shared" si="82"/>
        <v>2.0833333333333332E-2</v>
      </c>
      <c r="AJ314" s="97">
        <f t="shared" si="83"/>
        <v>2.0833333333333332E-2</v>
      </c>
      <c r="AK314" s="97">
        <f t="shared" si="84"/>
        <v>9.0579710144927522E-2</v>
      </c>
    </row>
    <row r="315" spans="1:37" ht="25" customHeight="1" thickTop="1" thickBot="1" x14ac:dyDescent="0.3">
      <c r="A315" s="275" t="s">
        <v>2687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2</v>
      </c>
      <c r="AE315" s="95">
        <f t="shared" si="78"/>
        <v>9.0579710144927522E-2</v>
      </c>
      <c r="AF315">
        <f t="shared" si="79"/>
        <v>1</v>
      </c>
      <c r="AG315" s="92">
        <f t="shared" si="80"/>
        <v>1</v>
      </c>
      <c r="AH315" s="96">
        <f t="shared" si="81"/>
        <v>1</v>
      </c>
      <c r="AI315" s="97">
        <f t="shared" si="82"/>
        <v>2.0833333333333332E-2</v>
      </c>
      <c r="AJ315" s="97">
        <f t="shared" si="83"/>
        <v>2.0833333333333332E-2</v>
      </c>
      <c r="AK315" s="97">
        <f t="shared" si="84"/>
        <v>9.0579710144927522E-2</v>
      </c>
    </row>
    <row r="316" spans="1:37" ht="25" customHeight="1" thickTop="1" x14ac:dyDescent="0.25">
      <c r="A316" s="321" t="s">
        <v>2022</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5">
        <f>SUM(AE268:AE315)</f>
        <v>4.3478260869565251</v>
      </c>
      <c r="AF316" s="65"/>
      <c r="AG316" s="98">
        <f>SUM(AG268:AG315)</f>
        <v>48</v>
      </c>
      <c r="AH316" s="99"/>
      <c r="AI316" s="100"/>
      <c r="AJ316" s="100"/>
      <c r="AK316" s="100"/>
    </row>
    <row r="317" spans="1:37" ht="25" customHeight="1" x14ac:dyDescent="0.25">
      <c r="A317" s="308" t="s">
        <v>2023</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5">
        <f>AE316/$AE$23*100</f>
        <v>100.00000000000009</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2" t="s">
        <v>111</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11" t="s">
        <v>99</v>
      </c>
      <c r="AE319" s="112" t="s">
        <v>9</v>
      </c>
      <c r="AF319" s="92" t="s">
        <v>1988</v>
      </c>
      <c r="AG319" s="92" t="s">
        <v>1989</v>
      </c>
      <c r="AH319" s="92" t="s">
        <v>1990</v>
      </c>
      <c r="AI319" s="93" t="s">
        <v>1991</v>
      </c>
      <c r="AJ319" s="92"/>
      <c r="AK319" s="93" t="s">
        <v>1992</v>
      </c>
    </row>
    <row r="320" spans="1:37" ht="25" customHeight="1" thickTop="1" thickBot="1" x14ac:dyDescent="0.3">
      <c r="A320" s="275" t="s">
        <v>2688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5" t="s">
        <v>2689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5" t="s">
        <v>2690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5" t="s">
        <v>2691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5" t="s">
        <v>2692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1" t="s">
        <v>2024</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5">
        <f>SUM(AE320:AE324)</f>
        <v>4.3478260869565215</v>
      </c>
      <c r="AF325" s="65"/>
      <c r="AG325" s="98">
        <f>SUM(AG320:AG324)</f>
        <v>5</v>
      </c>
      <c r="AH325" s="99"/>
      <c r="AI325" s="100"/>
      <c r="AJ325" s="100"/>
      <c r="AK325" s="100"/>
    </row>
    <row r="326" spans="1:37" ht="25" customHeight="1" x14ac:dyDescent="0.25">
      <c r="A326" s="308" t="s">
        <v>2025</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2693</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2" t="s">
        <v>76</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69" t="s">
        <v>99</v>
      </c>
      <c r="AE332" s="113" t="s">
        <v>9</v>
      </c>
      <c r="AF332" s="92" t="s">
        <v>1988</v>
      </c>
      <c r="AG332" s="92" t="s">
        <v>1989</v>
      </c>
      <c r="AH332" s="92" t="s">
        <v>1990</v>
      </c>
      <c r="AI332" s="93" t="s">
        <v>1991</v>
      </c>
      <c r="AJ332" s="92"/>
      <c r="AK332" s="93" t="s">
        <v>1992</v>
      </c>
    </row>
    <row r="333" spans="1:37" ht="25" customHeight="1" thickTop="1" thickBot="1" x14ac:dyDescent="0.3">
      <c r="A333" s="275" t="s">
        <v>1060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5" t="s">
        <v>1062</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5" t="s">
        <v>2695</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5" t="s">
        <v>2696</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5" t="s">
        <v>2697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5" t="s">
        <v>2698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5" t="s">
        <v>2699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5" t="s">
        <v>2700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1" t="s">
        <v>2026</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5">
        <f>SUM(AE333:AE340)</f>
        <v>4.3478260869565224</v>
      </c>
      <c r="AF341" s="65"/>
      <c r="AG341" s="98">
        <f>SUM(AG333:AG340)</f>
        <v>8</v>
      </c>
      <c r="AH341" s="99"/>
      <c r="AI341" s="100"/>
      <c r="AJ341" s="100"/>
      <c r="AK341" s="100"/>
    </row>
    <row r="342" spans="1:37" ht="25" customHeight="1" x14ac:dyDescent="0.25">
      <c r="A342" s="308" t="s">
        <v>2027</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2" t="s">
        <v>111</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11" t="s">
        <v>99</v>
      </c>
      <c r="AE344" s="112" t="s">
        <v>9</v>
      </c>
      <c r="AF344" s="92" t="s">
        <v>1988</v>
      </c>
      <c r="AG344" s="92" t="s">
        <v>1989</v>
      </c>
      <c r="AH344" s="92" t="s">
        <v>1990</v>
      </c>
      <c r="AI344" s="93" t="s">
        <v>1991</v>
      </c>
      <c r="AJ344" s="92"/>
      <c r="AK344" s="93" t="s">
        <v>1992</v>
      </c>
    </row>
    <row r="345" spans="1:37" ht="25" customHeight="1" thickTop="1" thickBot="1" x14ac:dyDescent="0.3">
      <c r="A345" s="275" t="s">
        <v>2457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5" t="s">
        <v>1600</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5" t="s">
        <v>1601</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5" t="s">
        <v>1602</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5" t="s">
        <v>2701</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1" t="s">
        <v>2028</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5">
        <f>SUM(AE343:AE349)</f>
        <v>4.3478260869565215</v>
      </c>
      <c r="AF350" s="65"/>
      <c r="AG350" s="98">
        <f>SUM(AG345:AG349)</f>
        <v>5</v>
      </c>
      <c r="AH350" s="99"/>
      <c r="AI350" s="100"/>
      <c r="AJ350" s="100"/>
      <c r="AK350" s="100"/>
    </row>
    <row r="351" spans="1:37" ht="25" customHeight="1" x14ac:dyDescent="0.25">
      <c r="A351" s="308" t="s">
        <v>2029</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2702</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2" t="s">
        <v>76</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69" t="s">
        <v>99</v>
      </c>
      <c r="AE357" s="113" t="s">
        <v>9</v>
      </c>
      <c r="AF357" s="92" t="s">
        <v>1988</v>
      </c>
      <c r="AG357" s="92" t="s">
        <v>1989</v>
      </c>
      <c r="AH357" s="92" t="s">
        <v>1990</v>
      </c>
      <c r="AI357" s="93" t="s">
        <v>1991</v>
      </c>
      <c r="AJ357" s="92"/>
      <c r="AK357" s="93" t="s">
        <v>1992</v>
      </c>
    </row>
    <row r="358" spans="1:37" ht="25" customHeight="1" thickTop="1" thickBot="1" x14ac:dyDescent="0.3">
      <c r="A358" s="275" t="s">
        <v>2704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2</v>
      </c>
      <c r="AE358" s="95">
        <f t="shared" ref="AE358:AE380" si="104">IF(AG358=1,AK358,AG358)</f>
        <v>0.18903591682419657</v>
      </c>
      <c r="AF358">
        <f t="shared" ref="AF358:AF380" si="105">AD358/2</f>
        <v>1</v>
      </c>
      <c r="AG358" s="92">
        <f t="shared" ref="AG358:AG380" si="106">IF(AND(AF358&gt;=0,AF358&lt;=1),1,"No aplica")</f>
        <v>1</v>
      </c>
      <c r="AH358" s="96">
        <f t="shared" ref="AH358:AH380" si="107">AD358/(AG358*2)</f>
        <v>1</v>
      </c>
      <c r="AI358" s="97">
        <f t="shared" ref="AI358:AI380" si="108">IF(AG358=1,AG358/$AG$381,"No aplica")</f>
        <v>4.3478260869565216E-2</v>
      </c>
      <c r="AJ358" s="97">
        <f t="shared" ref="AJ358:AJ380" si="109">AF358*AI358</f>
        <v>4.3478260869565216E-2</v>
      </c>
      <c r="AK358" s="97">
        <f t="shared" ref="AK358:AK380" si="110">AJ358*$AE$23</f>
        <v>0.18903591682419657</v>
      </c>
    </row>
    <row r="359" spans="1:37" ht="25" customHeight="1" thickTop="1" thickBot="1" x14ac:dyDescent="0.3">
      <c r="A359" s="275" t="s">
        <v>1062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275" t="s">
        <v>2705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275" t="s">
        <v>2706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1</v>
      </c>
      <c r="AE361" s="95">
        <f t="shared" si="104"/>
        <v>9.4517958412098285E-2</v>
      </c>
      <c r="AF361">
        <f t="shared" si="105"/>
        <v>0.5</v>
      </c>
      <c r="AG361" s="92">
        <f t="shared" si="106"/>
        <v>1</v>
      </c>
      <c r="AH361" s="96">
        <f t="shared" si="107"/>
        <v>0.5</v>
      </c>
      <c r="AI361" s="97">
        <f t="shared" si="108"/>
        <v>4.3478260869565216E-2</v>
      </c>
      <c r="AJ361" s="97">
        <f t="shared" si="109"/>
        <v>2.1739130434782608E-2</v>
      </c>
      <c r="AK361" s="97">
        <f t="shared" si="110"/>
        <v>9.4517958412098285E-2</v>
      </c>
    </row>
    <row r="362" spans="1:37" ht="25" customHeight="1" thickTop="1" thickBot="1" x14ac:dyDescent="0.3">
      <c r="A362" s="275" t="s">
        <v>2708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275" t="s">
        <v>2709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275" t="s">
        <v>2710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275" t="s">
        <v>2711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275" t="s">
        <v>2712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275" t="s">
        <v>2713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275" t="s">
        <v>2714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275" t="s">
        <v>2715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275" t="s">
        <v>2716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275" t="s">
        <v>2717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275" t="s">
        <v>2718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275" t="s">
        <v>2719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275" t="s">
        <v>2720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275" t="s">
        <v>2721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275" t="s">
        <v>2722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275" t="s">
        <v>2723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275" t="s">
        <v>2724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thickBot="1" x14ac:dyDescent="0.3">
      <c r="A379" s="275" t="s">
        <v>2725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2</v>
      </c>
      <c r="AE379" s="95">
        <f t="shared" si="104"/>
        <v>0.18903591682419657</v>
      </c>
      <c r="AF379">
        <f t="shared" si="105"/>
        <v>1</v>
      </c>
      <c r="AG379" s="92">
        <f t="shared" si="106"/>
        <v>1</v>
      </c>
      <c r="AH379" s="96">
        <f t="shared" si="107"/>
        <v>1</v>
      </c>
      <c r="AI379" s="97">
        <f t="shared" si="108"/>
        <v>4.3478260869565216E-2</v>
      </c>
      <c r="AJ379" s="97">
        <f t="shared" si="109"/>
        <v>4.3478260869565216E-2</v>
      </c>
      <c r="AK379" s="97">
        <f t="shared" si="110"/>
        <v>0.18903591682419657</v>
      </c>
    </row>
    <row r="380" spans="1:37" ht="25" customHeight="1" thickTop="1" thickBot="1" x14ac:dyDescent="0.3">
      <c r="A380" s="275" t="s">
        <v>2726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2</v>
      </c>
      <c r="AE380" s="95">
        <f t="shared" si="104"/>
        <v>0.18903591682419657</v>
      </c>
      <c r="AF380">
        <f t="shared" si="105"/>
        <v>1</v>
      </c>
      <c r="AG380" s="92">
        <f t="shared" si="106"/>
        <v>1</v>
      </c>
      <c r="AH380" s="96">
        <f t="shared" si="107"/>
        <v>1</v>
      </c>
      <c r="AI380" s="97">
        <f t="shared" si="108"/>
        <v>4.3478260869565216E-2</v>
      </c>
      <c r="AJ380" s="97">
        <f t="shared" si="109"/>
        <v>4.3478260869565216E-2</v>
      </c>
      <c r="AK380" s="97">
        <f t="shared" si="110"/>
        <v>0.18903591682419657</v>
      </c>
    </row>
    <row r="381" spans="1:37" ht="25" customHeight="1" thickTop="1" x14ac:dyDescent="0.25">
      <c r="A381" s="321" t="s">
        <v>2030</v>
      </c>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95">
        <f>SUM(AE358:AE380)</f>
        <v>4.2533081285444236</v>
      </c>
      <c r="AF381" s="65"/>
      <c r="AG381" s="98">
        <f>SUM(AG358:AG380)</f>
        <v>23</v>
      </c>
      <c r="AH381" s="99"/>
      <c r="AI381" s="100"/>
      <c r="AJ381" s="100"/>
      <c r="AK381" s="100"/>
    </row>
    <row r="382" spans="1:37" ht="25" customHeight="1" x14ac:dyDescent="0.25">
      <c r="A382" s="308" t="s">
        <v>2031</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95">
        <f>AE381/$AE$23*100</f>
        <v>97.826086956521749</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2" t="s">
        <v>111</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111" t="s">
        <v>99</v>
      </c>
      <c r="AE384" s="112" t="s">
        <v>9</v>
      </c>
      <c r="AF384" s="92" t="s">
        <v>1988</v>
      </c>
      <c r="AG384" s="92" t="s">
        <v>1989</v>
      </c>
      <c r="AH384" s="92" t="s">
        <v>1990</v>
      </c>
      <c r="AI384" s="93" t="s">
        <v>1991</v>
      </c>
      <c r="AJ384" s="92"/>
      <c r="AK384" s="93" t="s">
        <v>1992</v>
      </c>
    </row>
    <row r="385" spans="1:37" ht="25" customHeight="1" thickTop="1" thickBot="1" x14ac:dyDescent="0.3">
      <c r="A385" s="275" t="s">
        <v>2727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5" t="s">
        <v>1187</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5" t="s">
        <v>1189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1</v>
      </c>
      <c r="AE387" s="95">
        <f t="shared" si="111"/>
        <v>0.43478260869565216</v>
      </c>
      <c r="AF387">
        <f t="shared" si="112"/>
        <v>0.5</v>
      </c>
      <c r="AG387" s="92">
        <f>IF(AND(AF387&gt;=0,AF387&lt;=1),1,"No aplica")</f>
        <v>1</v>
      </c>
      <c r="AH387" s="96">
        <f t="shared" si="113"/>
        <v>0.5</v>
      </c>
      <c r="AI387" s="97">
        <f t="shared" si="114"/>
        <v>0.2</v>
      </c>
      <c r="AJ387" s="97">
        <f t="shared" si="115"/>
        <v>0.1</v>
      </c>
      <c r="AK387" s="97">
        <f t="shared" si="116"/>
        <v>0.43478260869565216</v>
      </c>
    </row>
    <row r="388" spans="1:37" ht="25" customHeight="1" thickTop="1" thickBot="1" x14ac:dyDescent="0.3">
      <c r="A388" s="275" t="s">
        <v>1191</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5" t="s">
        <v>2729</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1" t="s">
        <v>2032</v>
      </c>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95">
        <f>SUM(AE383:AE389)</f>
        <v>3.9130434782608692</v>
      </c>
      <c r="AF390" s="65"/>
      <c r="AG390" s="98">
        <f>SUM(AG385:AG389)</f>
        <v>5</v>
      </c>
      <c r="AH390" s="99"/>
      <c r="AI390" s="100"/>
      <c r="AJ390" s="100"/>
      <c r="AK390" s="100"/>
    </row>
    <row r="391" spans="1:37" ht="25" customHeight="1" x14ac:dyDescent="0.25">
      <c r="A391" s="308" t="s">
        <v>2033</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95">
        <f>AE390/$AE$23*100</f>
        <v>89.999999999999986</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2730</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2" t="s">
        <v>76</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69" t="s">
        <v>99</v>
      </c>
      <c r="AE397" s="113" t="s">
        <v>9</v>
      </c>
      <c r="AF397" s="92" t="s">
        <v>1988</v>
      </c>
      <c r="AG397" s="92" t="s">
        <v>1989</v>
      </c>
      <c r="AH397" s="92" t="s">
        <v>1990</v>
      </c>
      <c r="AI397" s="93" t="s">
        <v>1991</v>
      </c>
      <c r="AJ397" s="92"/>
      <c r="AK397" s="93" t="s">
        <v>1992</v>
      </c>
    </row>
    <row r="398" spans="1:37" ht="25" customHeight="1" thickTop="1" thickBot="1" x14ac:dyDescent="0.3">
      <c r="A398" s="275" t="s">
        <v>2732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2</v>
      </c>
      <c r="AE398" s="95">
        <f t="shared" ref="AE398:AE405" si="117">IF(AG398=1,AK398,AG398)</f>
        <v>0.54347826086956519</v>
      </c>
      <c r="AF398">
        <f t="shared" ref="AF398:AF405" si="118">AD398/2</f>
        <v>1</v>
      </c>
      <c r="AG398" s="92">
        <f t="shared" ref="AG398:AG405" si="119">IF(AND(AF398&gt;=0,AF398&lt;=1),1,"No aplica")</f>
        <v>1</v>
      </c>
      <c r="AH398" s="96">
        <f t="shared" ref="AH398:AH405" si="120">AD398/(AG398*2)</f>
        <v>1</v>
      </c>
      <c r="AI398" s="97">
        <f t="shared" ref="AI398:AI405" si="121">IF(AG398=1,AG398/$AG$406,"No aplica")</f>
        <v>0.125</v>
      </c>
      <c r="AJ398" s="97">
        <f t="shared" ref="AJ398:AJ405" si="122">AF398*AI398</f>
        <v>0.125</v>
      </c>
      <c r="AK398" s="97">
        <f t="shared" ref="AK398:AK405" si="123">AJ398*$AE$23</f>
        <v>0.54347826086956519</v>
      </c>
    </row>
    <row r="399" spans="1:37" ht="25" customHeight="1" thickTop="1" thickBot="1" x14ac:dyDescent="0.3">
      <c r="A399" s="275" t="s">
        <v>2733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1</v>
      </c>
      <c r="AE399" s="95">
        <f t="shared" si="117"/>
        <v>0.27173913043478259</v>
      </c>
      <c r="AF399">
        <f t="shared" si="118"/>
        <v>0.5</v>
      </c>
      <c r="AG399" s="92">
        <f t="shared" si="119"/>
        <v>1</v>
      </c>
      <c r="AH399" s="96">
        <f t="shared" si="120"/>
        <v>0.5</v>
      </c>
      <c r="AI399" s="97">
        <f t="shared" si="121"/>
        <v>0.125</v>
      </c>
      <c r="AJ399" s="97">
        <f t="shared" si="122"/>
        <v>6.25E-2</v>
      </c>
      <c r="AK399" s="97">
        <f t="shared" si="123"/>
        <v>0.27173913043478259</v>
      </c>
    </row>
    <row r="400" spans="1:37" ht="25" customHeight="1" thickTop="1" thickBot="1" x14ac:dyDescent="0.3">
      <c r="A400" s="275" t="s">
        <v>2734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275" t="s">
        <v>2735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275" t="s">
        <v>2736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275" t="s">
        <v>2737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thickBot="1" x14ac:dyDescent="0.3">
      <c r="A404" s="275" t="s">
        <v>2738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2</v>
      </c>
      <c r="AE404" s="95">
        <f t="shared" si="117"/>
        <v>0.54347826086956519</v>
      </c>
      <c r="AF404">
        <f t="shared" si="118"/>
        <v>1</v>
      </c>
      <c r="AG404" s="92">
        <f t="shared" si="119"/>
        <v>1</v>
      </c>
      <c r="AH404" s="96">
        <f t="shared" si="120"/>
        <v>1</v>
      </c>
      <c r="AI404" s="97">
        <f t="shared" si="121"/>
        <v>0.125</v>
      </c>
      <c r="AJ404" s="97">
        <f t="shared" si="122"/>
        <v>0.125</v>
      </c>
      <c r="AK404" s="97">
        <f t="shared" si="123"/>
        <v>0.54347826086956519</v>
      </c>
    </row>
    <row r="405" spans="1:37" ht="25" customHeight="1" thickTop="1" thickBot="1" x14ac:dyDescent="0.3">
      <c r="A405" s="275" t="s">
        <v>2739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2</v>
      </c>
      <c r="AE405" s="95">
        <f t="shared" si="117"/>
        <v>0.54347826086956519</v>
      </c>
      <c r="AF405">
        <f t="shared" si="118"/>
        <v>1</v>
      </c>
      <c r="AG405" s="92">
        <f t="shared" si="119"/>
        <v>1</v>
      </c>
      <c r="AH405" s="96">
        <f t="shared" si="120"/>
        <v>1</v>
      </c>
      <c r="AI405" s="97">
        <f t="shared" si="121"/>
        <v>0.125</v>
      </c>
      <c r="AJ405" s="97">
        <f t="shared" si="122"/>
        <v>0.125</v>
      </c>
      <c r="AK405" s="97">
        <f t="shared" si="123"/>
        <v>0.54347826086956519</v>
      </c>
    </row>
    <row r="406" spans="1:37" ht="25" customHeight="1" thickTop="1" x14ac:dyDescent="0.25">
      <c r="A406" s="321" t="s">
        <v>2034</v>
      </c>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95">
        <f>SUM(AE398:AE405)</f>
        <v>4.0760869565217392</v>
      </c>
      <c r="AF406" s="65"/>
      <c r="AG406" s="98">
        <f>SUM(AG398:AG405)</f>
        <v>8</v>
      </c>
      <c r="AH406" s="99"/>
      <c r="AI406" s="100"/>
      <c r="AJ406" s="100"/>
      <c r="AK406" s="100"/>
    </row>
    <row r="407" spans="1:37" ht="25" customHeight="1" x14ac:dyDescent="0.25">
      <c r="A407" s="308" t="s">
        <v>2035</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95">
        <f>AE406/$AE$23*100</f>
        <v>93.750000000000014</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2" t="s">
        <v>111</v>
      </c>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111" t="s">
        <v>99</v>
      </c>
      <c r="AE409" s="112" t="s">
        <v>9</v>
      </c>
      <c r="AF409" s="92" t="s">
        <v>1988</v>
      </c>
      <c r="AG409" s="92" t="s">
        <v>1989</v>
      </c>
      <c r="AH409" s="92" t="s">
        <v>1990</v>
      </c>
      <c r="AI409" s="93" t="s">
        <v>1991</v>
      </c>
      <c r="AJ409" s="92"/>
      <c r="AK409" s="93" t="s">
        <v>1992</v>
      </c>
    </row>
    <row r="410" spans="1:37" ht="25" customHeight="1" thickTop="1" thickBot="1" x14ac:dyDescent="0.3">
      <c r="A410" s="275" t="s">
        <v>2457</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5" t="s">
        <v>1600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5" t="s">
        <v>1601</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5" t="s">
        <v>1602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5" t="s">
        <v>2740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1" t="s">
        <v>2036</v>
      </c>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95">
        <f>SUM(AE408:AE414)</f>
        <v>4.3478260869565215</v>
      </c>
      <c r="AF415" s="65"/>
      <c r="AG415" s="98">
        <f>SUM(AG410:AG414)</f>
        <v>5</v>
      </c>
      <c r="AH415" s="99"/>
      <c r="AI415" s="100"/>
      <c r="AJ415" s="100"/>
      <c r="AK415" s="100"/>
    </row>
    <row r="416" spans="1:37" ht="25" customHeight="1" x14ac:dyDescent="0.25">
      <c r="A416" s="308" t="s">
        <v>2037</v>
      </c>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2741</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2" t="s">
        <v>76</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69" t="s">
        <v>99</v>
      </c>
      <c r="AE422" s="113" t="s">
        <v>9</v>
      </c>
      <c r="AF422" s="92" t="s">
        <v>1988</v>
      </c>
      <c r="AG422" s="92" t="s">
        <v>1989</v>
      </c>
      <c r="AH422" s="92" t="s">
        <v>1990</v>
      </c>
      <c r="AI422" s="93" t="s">
        <v>1991</v>
      </c>
      <c r="AJ422" s="92"/>
      <c r="AK422" s="93" t="s">
        <v>1992</v>
      </c>
    </row>
    <row r="423" spans="1:37" ht="25" customHeight="1" thickTop="1" thickBot="1" x14ac:dyDescent="0.3">
      <c r="A423" s="275" t="s">
        <v>2743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2</v>
      </c>
      <c r="AE423" s="95">
        <f t="shared" ref="AE423:AE454" si="130">IF(AG423=1,AK423,AG423)</f>
        <v>0.1358695652173913</v>
      </c>
      <c r="AF423">
        <f t="shared" ref="AF423:AF454" si="131">AD423/2</f>
        <v>1</v>
      </c>
      <c r="AG423" s="92">
        <f t="shared" ref="AG423:AG454" si="132">IF(AND(AF423&gt;=0,AF423&lt;=1),1,"No aplica")</f>
        <v>1</v>
      </c>
      <c r="AH423" s="96">
        <f t="shared" ref="AH423:AH454" si="133">AD423/(AG423*2)</f>
        <v>1</v>
      </c>
      <c r="AI423" s="97">
        <f t="shared" ref="AI423:AI454" si="134">IF(AG423=1,AG423/$AG$455,"No aplica")</f>
        <v>3.125E-2</v>
      </c>
      <c r="AJ423" s="97">
        <f t="shared" ref="AJ423:AJ454" si="135">AF423*AI423</f>
        <v>3.125E-2</v>
      </c>
      <c r="AK423" s="97">
        <f t="shared" ref="AK423:AK454" si="136">AJ423*$AE$23</f>
        <v>0.1358695652173913</v>
      </c>
    </row>
    <row r="424" spans="1:37" ht="25" customHeight="1" thickTop="1" thickBot="1" x14ac:dyDescent="0.3">
      <c r="A424" s="275" t="s">
        <v>2744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275" t="s">
        <v>2745</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275" t="s">
        <v>2746</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275" t="s">
        <v>2747</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275" t="s">
        <v>2545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275" t="s">
        <v>2748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275" t="s">
        <v>2749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275" t="s">
        <v>2750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275" t="s">
        <v>2751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275" t="s">
        <v>2752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275" t="s">
        <v>1800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275" t="s">
        <v>2753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275" t="s">
        <v>2754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275" t="s">
        <v>2755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275" t="s">
        <v>2756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275" t="s">
        <v>2757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275" t="s">
        <v>2758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275" t="s">
        <v>2759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275" t="s">
        <v>2760</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275" t="s">
        <v>2761</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275" t="s">
        <v>2762</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275" t="s">
        <v>2763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275" t="s">
        <v>2764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275" t="s">
        <v>2765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275" t="s">
        <v>2766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275" t="s">
        <v>2767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275" t="s">
        <v>2768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275" t="s">
        <v>2769</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275" t="s">
        <v>2669</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thickBot="1" x14ac:dyDescent="0.3">
      <c r="A453" s="275" t="s">
        <v>2770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2</v>
      </c>
      <c r="AE453" s="95">
        <f t="shared" si="130"/>
        <v>0.1358695652173913</v>
      </c>
      <c r="AF453">
        <f t="shared" si="131"/>
        <v>1</v>
      </c>
      <c r="AG453" s="92">
        <f t="shared" si="132"/>
        <v>1</v>
      </c>
      <c r="AH453" s="96">
        <f t="shared" si="133"/>
        <v>1</v>
      </c>
      <c r="AI453" s="97">
        <f t="shared" si="134"/>
        <v>3.125E-2</v>
      </c>
      <c r="AJ453" s="97">
        <f t="shared" si="135"/>
        <v>3.125E-2</v>
      </c>
      <c r="AK453" s="97">
        <f t="shared" si="136"/>
        <v>0.1358695652173913</v>
      </c>
    </row>
    <row r="454" spans="1:37" ht="25" customHeight="1" thickTop="1" thickBot="1" x14ac:dyDescent="0.3">
      <c r="A454" s="275" t="s">
        <v>2771</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2</v>
      </c>
      <c r="AE454" s="95">
        <f t="shared" si="130"/>
        <v>0.1358695652173913</v>
      </c>
      <c r="AF454">
        <f t="shared" si="131"/>
        <v>1</v>
      </c>
      <c r="AG454" s="92">
        <f t="shared" si="132"/>
        <v>1</v>
      </c>
      <c r="AH454" s="96">
        <f t="shared" si="133"/>
        <v>1</v>
      </c>
      <c r="AI454" s="97">
        <f t="shared" si="134"/>
        <v>3.125E-2</v>
      </c>
      <c r="AJ454" s="97">
        <f t="shared" si="135"/>
        <v>3.125E-2</v>
      </c>
      <c r="AK454" s="97">
        <f t="shared" si="136"/>
        <v>0.1358695652173913</v>
      </c>
    </row>
    <row r="455" spans="1:37" ht="25" customHeight="1" thickTop="1" x14ac:dyDescent="0.25">
      <c r="A455" s="321" t="s">
        <v>2038</v>
      </c>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95">
        <f>SUM(AE423:AE454)</f>
        <v>4.3478260869565206</v>
      </c>
      <c r="AF455" s="65"/>
      <c r="AG455" s="98">
        <f>SUM(AG423:AG454)</f>
        <v>32</v>
      </c>
      <c r="AH455" s="99"/>
      <c r="AI455" s="100"/>
      <c r="AJ455" s="100"/>
      <c r="AK455" s="100"/>
    </row>
    <row r="456" spans="1:37" ht="25" customHeight="1" x14ac:dyDescent="0.25">
      <c r="A456" s="308" t="s">
        <v>2039</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95">
        <f>AE455/$AE$23*100</f>
        <v>99.999999999999972</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2" t="s">
        <v>111</v>
      </c>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111" t="s">
        <v>99</v>
      </c>
      <c r="AE458" s="112" t="s">
        <v>9</v>
      </c>
      <c r="AF458" s="92" t="s">
        <v>1988</v>
      </c>
      <c r="AG458" s="92" t="s">
        <v>1989</v>
      </c>
      <c r="AH458" s="92" t="s">
        <v>1990</v>
      </c>
      <c r="AI458" s="93" t="s">
        <v>1991</v>
      </c>
      <c r="AJ458" s="92"/>
      <c r="AK458" s="93" t="s">
        <v>1992</v>
      </c>
    </row>
    <row r="459" spans="1:37" ht="25" customHeight="1" thickTop="1" thickBot="1" x14ac:dyDescent="0.3">
      <c r="A459" s="275" t="s">
        <v>2772</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5" t="s">
        <v>2773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5" t="s">
        <v>2774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5" t="s">
        <v>2775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5" t="s">
        <v>2776</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1" t="s">
        <v>2040</v>
      </c>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95">
        <f>SUM(AE457:AE463)</f>
        <v>4.3478260869565215</v>
      </c>
      <c r="AF464" s="65"/>
      <c r="AG464" s="98">
        <f>SUM(AG459:AG463)</f>
        <v>5</v>
      </c>
      <c r="AH464" s="99"/>
      <c r="AI464" s="100"/>
      <c r="AJ464" s="100"/>
      <c r="AK464" s="100"/>
    </row>
    <row r="465" spans="1:37" ht="25" customHeight="1" x14ac:dyDescent="0.25">
      <c r="A465" s="308" t="s">
        <v>2041</v>
      </c>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2777</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2" t="s">
        <v>76</v>
      </c>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69" t="s">
        <v>99</v>
      </c>
      <c r="AE471" s="113" t="s">
        <v>9</v>
      </c>
      <c r="AF471" s="92" t="s">
        <v>1988</v>
      </c>
      <c r="AG471" s="92" t="s">
        <v>1989</v>
      </c>
      <c r="AH471" s="92" t="s">
        <v>1990</v>
      </c>
      <c r="AI471" s="93" t="s">
        <v>1991</v>
      </c>
      <c r="AJ471" s="92"/>
      <c r="AK471" s="93" t="s">
        <v>1992</v>
      </c>
    </row>
    <row r="472" spans="1:37" ht="25" customHeight="1" thickTop="1" thickBot="1" x14ac:dyDescent="0.3">
      <c r="A472" s="275" t="s">
        <v>2779</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2</v>
      </c>
      <c r="AE472" s="95">
        <f t="shared" ref="AE472:AE479" si="143">IF(AG472=1,AK472,AG472)</f>
        <v>0.54347826086956519</v>
      </c>
      <c r="AF472">
        <f t="shared" ref="AF472:AF479" si="144">AD472/2</f>
        <v>1</v>
      </c>
      <c r="AG472" s="92">
        <f t="shared" ref="AG472:AG479" si="145">IF(AND(AF472&gt;=0,AF472&lt;=1),1,"No aplica")</f>
        <v>1</v>
      </c>
      <c r="AH472" s="96">
        <f t="shared" ref="AH472:AH479" si="146">AD472/(AG472*2)</f>
        <v>1</v>
      </c>
      <c r="AI472" s="97">
        <f t="shared" ref="AI472:AI479" si="147">IF(AG472=1,AG472/$AG$480,"No aplica")</f>
        <v>0.125</v>
      </c>
      <c r="AJ472" s="97">
        <f t="shared" ref="AJ472:AJ479" si="148">AF472*AI472</f>
        <v>0.125</v>
      </c>
      <c r="AK472" s="97">
        <f t="shared" ref="AK472:AK479" si="149">AJ472*$AE$23</f>
        <v>0.54347826086956519</v>
      </c>
    </row>
    <row r="473" spans="1:37" ht="25" customHeight="1" thickTop="1" thickBot="1" x14ac:dyDescent="0.3">
      <c r="A473" s="275" t="s">
        <v>2780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275" t="s">
        <v>2781</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275" t="s">
        <v>2735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275" t="s">
        <v>2782</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275" t="s">
        <v>2783</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thickBot="1" x14ac:dyDescent="0.3">
      <c r="A478" s="275" t="s">
        <v>2784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2</v>
      </c>
      <c r="AE478" s="95">
        <f t="shared" si="143"/>
        <v>0.54347826086956519</v>
      </c>
      <c r="AF478">
        <f t="shared" si="144"/>
        <v>1</v>
      </c>
      <c r="AG478" s="92">
        <f t="shared" si="145"/>
        <v>1</v>
      </c>
      <c r="AH478" s="96">
        <f t="shared" si="146"/>
        <v>1</v>
      </c>
      <c r="AI478" s="97">
        <f t="shared" si="147"/>
        <v>0.125</v>
      </c>
      <c r="AJ478" s="97">
        <f t="shared" si="148"/>
        <v>0.125</v>
      </c>
      <c r="AK478" s="97">
        <f t="shared" si="149"/>
        <v>0.54347826086956519</v>
      </c>
    </row>
    <row r="479" spans="1:37" ht="25" customHeight="1" thickTop="1" thickBot="1" x14ac:dyDescent="0.3">
      <c r="A479" s="275" t="s">
        <v>2785</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2</v>
      </c>
      <c r="AE479" s="95">
        <f t="shared" si="143"/>
        <v>0.54347826086956519</v>
      </c>
      <c r="AF479">
        <f t="shared" si="144"/>
        <v>1</v>
      </c>
      <c r="AG479" s="92">
        <f t="shared" si="145"/>
        <v>1</v>
      </c>
      <c r="AH479" s="96">
        <f t="shared" si="146"/>
        <v>1</v>
      </c>
      <c r="AI479" s="97">
        <f t="shared" si="147"/>
        <v>0.125</v>
      </c>
      <c r="AJ479" s="97">
        <f t="shared" si="148"/>
        <v>0.125</v>
      </c>
      <c r="AK479" s="97">
        <f t="shared" si="149"/>
        <v>0.54347826086956519</v>
      </c>
    </row>
    <row r="480" spans="1:37" ht="25" customHeight="1" thickTop="1" x14ac:dyDescent="0.25">
      <c r="A480" s="321" t="s">
        <v>2042</v>
      </c>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95">
        <f>SUM(AE472:AE479)</f>
        <v>4.3478260869565224</v>
      </c>
      <c r="AF480" s="65"/>
      <c r="AG480" s="98">
        <f>SUM(AG472:AG479)</f>
        <v>8</v>
      </c>
      <c r="AH480" s="99"/>
      <c r="AI480" s="100"/>
      <c r="AJ480" s="100"/>
      <c r="AK480" s="100"/>
    </row>
    <row r="481" spans="1:37" ht="25" customHeight="1" x14ac:dyDescent="0.25">
      <c r="A481" s="308" t="s">
        <v>2043</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95">
        <f>AE480/$AE$23*100</f>
        <v>100.00000000000003</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2" t="s">
        <v>111</v>
      </c>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c r="AA483" s="312"/>
      <c r="AB483" s="312"/>
      <c r="AC483" s="312"/>
      <c r="AD483" s="111" t="s">
        <v>99</v>
      </c>
      <c r="AE483" s="112" t="s">
        <v>9</v>
      </c>
      <c r="AF483" s="92" t="s">
        <v>1988</v>
      </c>
      <c r="AG483" s="92" t="s">
        <v>1989</v>
      </c>
      <c r="AH483" s="92" t="s">
        <v>1990</v>
      </c>
      <c r="AI483" s="93" t="s">
        <v>1991</v>
      </c>
      <c r="AJ483" s="92"/>
      <c r="AK483" s="93" t="s">
        <v>1992</v>
      </c>
    </row>
    <row r="484" spans="1:37" ht="25" customHeight="1" thickTop="1" thickBot="1" x14ac:dyDescent="0.3">
      <c r="A484" s="275" t="s">
        <v>2786</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5" t="s">
        <v>1600</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5" t="s">
        <v>1601</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5" t="s">
        <v>1602</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5" t="s">
        <v>2787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1" t="s">
        <v>2044</v>
      </c>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95">
        <f>SUM(AE482:AE488)</f>
        <v>4.3478260869565215</v>
      </c>
      <c r="AF489" s="65"/>
      <c r="AG489" s="98">
        <f>SUM(AG484:AG488)</f>
        <v>5</v>
      </c>
      <c r="AH489" s="99"/>
      <c r="AI489" s="100"/>
      <c r="AJ489" s="100"/>
      <c r="AK489" s="100"/>
    </row>
    <row r="490" spans="1:37" ht="25" customHeight="1" x14ac:dyDescent="0.25">
      <c r="A490" s="308" t="s">
        <v>2045</v>
      </c>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2788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2" t="s">
        <v>76</v>
      </c>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69" t="s">
        <v>99</v>
      </c>
      <c r="AE496" s="113" t="s">
        <v>9</v>
      </c>
      <c r="AF496" s="92" t="s">
        <v>1988</v>
      </c>
      <c r="AG496" s="92" t="s">
        <v>1989</v>
      </c>
      <c r="AH496" s="92" t="s">
        <v>1990</v>
      </c>
      <c r="AI496" s="93" t="s">
        <v>1991</v>
      </c>
      <c r="AJ496" s="92"/>
      <c r="AK496" s="93" t="s">
        <v>1992</v>
      </c>
    </row>
    <row r="497" spans="1:37" ht="25" customHeight="1" thickTop="1" thickBot="1" x14ac:dyDescent="0.3">
      <c r="A497" s="275" t="s">
        <v>1060</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5" t="s">
        <v>1062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5" t="s">
        <v>2790</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5" t="s">
        <v>2791</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5" t="s">
        <v>2792</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5" t="s">
        <v>2793</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5" t="s">
        <v>2794</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5" t="s">
        <v>1207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5" t="s">
        <v>2795</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5" t="s">
        <v>2796</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1" t="s">
        <v>2046</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5">
        <f>SUM(AE497:AE506)</f>
        <v>4.3478260869565224</v>
      </c>
      <c r="AF507" s="65"/>
      <c r="AG507" s="98">
        <f>SUM(AG497:AG506)</f>
        <v>10</v>
      </c>
      <c r="AH507" s="99"/>
      <c r="AI507" s="100"/>
      <c r="AJ507" s="100"/>
      <c r="AK507" s="100"/>
    </row>
    <row r="508" spans="1:37" ht="25" customHeight="1" x14ac:dyDescent="0.25">
      <c r="A508" s="308" t="s">
        <v>2047</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2" t="s">
        <v>111</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11" t="s">
        <v>99</v>
      </c>
      <c r="AE510" s="112" t="s">
        <v>9</v>
      </c>
      <c r="AF510" s="92" t="s">
        <v>1988</v>
      </c>
      <c r="AG510" s="92" t="s">
        <v>1989</v>
      </c>
      <c r="AH510" s="92" t="s">
        <v>1990</v>
      </c>
      <c r="AI510" s="93" t="s">
        <v>1991</v>
      </c>
      <c r="AJ510" s="92"/>
      <c r="AK510" s="93" t="s">
        <v>1992</v>
      </c>
    </row>
    <row r="511" spans="1:37" ht="25" customHeight="1" thickTop="1" thickBot="1" x14ac:dyDescent="0.3">
      <c r="A511" s="275" t="s">
        <v>1080</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5" t="s">
        <v>1082</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5" t="s">
        <v>1084</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5" t="s">
        <v>1086</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5" t="s">
        <v>2797</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1" t="s">
        <v>2048</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5">
        <f>SUM(AE509:AE515)</f>
        <v>4.3478260869565215</v>
      </c>
      <c r="AF516" s="65"/>
      <c r="AG516" s="98">
        <f>SUM(AG511:AG515)</f>
        <v>5</v>
      </c>
      <c r="AH516" s="99"/>
      <c r="AI516" s="100"/>
      <c r="AJ516" s="100"/>
      <c r="AK516" s="100"/>
    </row>
    <row r="517" spans="1:37" ht="25" customHeight="1" x14ac:dyDescent="0.25">
      <c r="A517" s="308" t="s">
        <v>2049</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2798</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2" t="s">
        <v>76</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69" t="s">
        <v>99</v>
      </c>
      <c r="AE523" s="113" t="s">
        <v>9</v>
      </c>
      <c r="AF523" s="92" t="s">
        <v>1988</v>
      </c>
      <c r="AG523" s="92" t="s">
        <v>1989</v>
      </c>
      <c r="AH523" s="92" t="s">
        <v>1990</v>
      </c>
      <c r="AI523" s="93" t="s">
        <v>1991</v>
      </c>
      <c r="AJ523" s="92"/>
      <c r="AK523" s="93" t="s">
        <v>1992</v>
      </c>
    </row>
    <row r="524" spans="1:37" ht="25" customHeight="1" thickTop="1" thickBot="1" x14ac:dyDescent="0.3">
      <c r="A524" s="263" t="s">
        <v>1060</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1062</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2799</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2800</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2801</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2802</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1" t="s">
        <v>2050</v>
      </c>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95">
        <f>SUM(AE524:AE529)</f>
        <v>4.3478260869565206</v>
      </c>
      <c r="AF530" s="65"/>
      <c r="AG530" s="98">
        <f>SUM(AG524:AG529)</f>
        <v>6</v>
      </c>
      <c r="AH530" s="99"/>
      <c r="AI530" s="100"/>
      <c r="AJ530" s="100"/>
      <c r="AK530" s="100"/>
    </row>
    <row r="531" spans="1:37" ht="25" customHeight="1" x14ac:dyDescent="0.25">
      <c r="A531" s="308" t="s">
        <v>2051</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2" t="s">
        <v>111</v>
      </c>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c r="AA533" s="312"/>
      <c r="AB533" s="312"/>
      <c r="AC533" s="312"/>
      <c r="AD533" s="111" t="s">
        <v>99</v>
      </c>
      <c r="AE533" s="112" t="s">
        <v>9</v>
      </c>
      <c r="AF533" s="92" t="s">
        <v>1988</v>
      </c>
      <c r="AG533" s="92" t="s">
        <v>1989</v>
      </c>
      <c r="AH533" s="92" t="s">
        <v>1990</v>
      </c>
      <c r="AI533" s="93" t="s">
        <v>1991</v>
      </c>
      <c r="AJ533" s="92"/>
      <c r="AK533" s="93" t="s">
        <v>1992</v>
      </c>
    </row>
    <row r="534" spans="1:37" ht="25" customHeight="1" thickTop="1" thickBot="1" x14ac:dyDescent="0.3">
      <c r="A534" s="275" t="s">
        <v>2803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5" t="s">
        <v>2804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5" t="s">
        <v>2805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5" t="s">
        <v>2806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5" t="s">
        <v>2807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1" t="s">
        <v>2052</v>
      </c>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95">
        <f>SUM(AE532:AE538)</f>
        <v>4.3478260869565215</v>
      </c>
      <c r="AF539" s="65"/>
      <c r="AG539" s="98">
        <f>SUM(AG534:AG538)</f>
        <v>5</v>
      </c>
      <c r="AH539" s="99"/>
      <c r="AI539" s="100"/>
      <c r="AJ539" s="100"/>
      <c r="AK539" s="100"/>
    </row>
    <row r="540" spans="1:37" ht="25" customHeight="1" x14ac:dyDescent="0.25">
      <c r="A540" s="308" t="s">
        <v>2053</v>
      </c>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2808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2" t="s">
        <v>76</v>
      </c>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69" t="s">
        <v>99</v>
      </c>
      <c r="AE546" s="113" t="s">
        <v>9</v>
      </c>
      <c r="AF546" s="92" t="s">
        <v>1988</v>
      </c>
      <c r="AG546" s="92" t="s">
        <v>1989</v>
      </c>
      <c r="AH546" s="92" t="s">
        <v>1990</v>
      </c>
      <c r="AI546" s="93" t="s">
        <v>1991</v>
      </c>
      <c r="AJ546" s="92"/>
      <c r="AK546" s="93" t="s">
        <v>1992</v>
      </c>
    </row>
    <row r="547" spans="1:37" ht="25" customHeight="1" thickTop="1" thickBot="1" x14ac:dyDescent="0.3">
      <c r="A547" s="275" t="s">
        <v>2810</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2</v>
      </c>
      <c r="AE547" s="95">
        <f t="shared" ref="AE547:AE557" si="182">IF(AG547=1,AK547,AG547)</f>
        <v>0.39525691699604742</v>
      </c>
      <c r="AF547">
        <f t="shared" ref="AF547:AF557" si="183">AD547/2</f>
        <v>1</v>
      </c>
      <c r="AG547" s="92">
        <f t="shared" ref="AG547:AG557" si="184">IF(AND(AF547&gt;=0,AF547&lt;=1),1,"No aplica")</f>
        <v>1</v>
      </c>
      <c r="AH547" s="96">
        <f t="shared" ref="AH547:AH557" si="185">AD547/(AG547*2)</f>
        <v>1</v>
      </c>
      <c r="AI547" s="97">
        <f t="shared" ref="AI547:AI557" si="186">IF(AG547=1,AG547/$AG$558,"No aplica")</f>
        <v>9.0909090909090912E-2</v>
      </c>
      <c r="AJ547" s="97">
        <f t="shared" ref="AJ547:AJ557" si="187">AF547*AI547</f>
        <v>9.0909090909090912E-2</v>
      </c>
      <c r="AK547" s="97">
        <f t="shared" ref="AK547:AK557" si="188">AJ547*$AE$23</f>
        <v>0.39525691699604742</v>
      </c>
    </row>
    <row r="548" spans="1:37" ht="25" customHeight="1" thickTop="1" thickBot="1" x14ac:dyDescent="0.3">
      <c r="A548" s="275" t="s">
        <v>2744</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275" t="s">
        <v>2811</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275" t="s">
        <v>2735</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275" t="s">
        <v>2812</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275" t="s">
        <v>2813</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275" t="s">
        <v>2814</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275" t="s">
        <v>2815</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275" t="s">
        <v>2816</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thickBot="1" x14ac:dyDescent="0.3">
      <c r="A556" s="275" t="s">
        <v>2817</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2</v>
      </c>
      <c r="AE556" s="95">
        <f t="shared" si="182"/>
        <v>0.39525691699604742</v>
      </c>
      <c r="AF556">
        <f t="shared" si="183"/>
        <v>1</v>
      </c>
      <c r="AG556" s="92">
        <f t="shared" si="184"/>
        <v>1</v>
      </c>
      <c r="AH556" s="96">
        <f t="shared" si="185"/>
        <v>1</v>
      </c>
      <c r="AI556" s="97">
        <f t="shared" si="186"/>
        <v>9.0909090909090912E-2</v>
      </c>
      <c r="AJ556" s="97">
        <f t="shared" si="187"/>
        <v>9.0909090909090912E-2</v>
      </c>
      <c r="AK556" s="97">
        <f t="shared" si="188"/>
        <v>0.39525691699604742</v>
      </c>
    </row>
    <row r="557" spans="1:37" ht="25" customHeight="1" thickTop="1" thickBot="1" x14ac:dyDescent="0.3">
      <c r="A557" s="275" t="s">
        <v>2818</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2</v>
      </c>
      <c r="AE557" s="95">
        <f t="shared" si="182"/>
        <v>0.39525691699604742</v>
      </c>
      <c r="AF557">
        <f t="shared" si="183"/>
        <v>1</v>
      </c>
      <c r="AG557" s="92">
        <f t="shared" si="184"/>
        <v>1</v>
      </c>
      <c r="AH557" s="96">
        <f t="shared" si="185"/>
        <v>1</v>
      </c>
      <c r="AI557" s="97">
        <f t="shared" si="186"/>
        <v>9.0909090909090912E-2</v>
      </c>
      <c r="AJ557" s="97">
        <f t="shared" si="187"/>
        <v>9.0909090909090912E-2</v>
      </c>
      <c r="AK557" s="97">
        <f t="shared" si="188"/>
        <v>0.39525691699604742</v>
      </c>
    </row>
    <row r="558" spans="1:37" ht="25" customHeight="1" thickTop="1" x14ac:dyDescent="0.25">
      <c r="A558" s="321" t="s">
        <v>2054</v>
      </c>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95">
        <f>SUM(AE547:AE557)</f>
        <v>4.3478260869565215</v>
      </c>
      <c r="AF558" s="65"/>
      <c r="AG558" s="98">
        <f>SUM(AG547:AG557)</f>
        <v>11</v>
      </c>
      <c r="AH558" s="99"/>
      <c r="AI558" s="100"/>
      <c r="AJ558" s="100"/>
      <c r="AK558" s="100"/>
    </row>
    <row r="559" spans="1:37" ht="25" customHeight="1" x14ac:dyDescent="0.25">
      <c r="A559" s="308" t="s">
        <v>2055</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2" t="s">
        <v>111</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111" t="s">
        <v>99</v>
      </c>
      <c r="AE561" s="112" t="s">
        <v>9</v>
      </c>
      <c r="AF561" s="92" t="s">
        <v>1988</v>
      </c>
      <c r="AG561" s="92" t="s">
        <v>1989</v>
      </c>
      <c r="AH561" s="92" t="s">
        <v>1990</v>
      </c>
      <c r="AI561" s="93" t="s">
        <v>1991</v>
      </c>
      <c r="AJ561" s="92"/>
      <c r="AK561" s="93" t="s">
        <v>1992</v>
      </c>
    </row>
    <row r="562" spans="1:37" ht="25" customHeight="1" thickTop="1" thickBot="1" x14ac:dyDescent="0.3">
      <c r="A562" s="275" t="s">
        <v>2819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5" t="s">
        <v>1671</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5" t="s">
        <v>1673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5" t="s">
        <v>1675</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5" t="s">
        <v>2820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1" t="s">
        <v>2056</v>
      </c>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95">
        <f>SUM(AE560:AE566)</f>
        <v>4.3478260869565215</v>
      </c>
      <c r="AF567" s="65"/>
      <c r="AG567" s="98">
        <f>SUM(AG562:AG566)</f>
        <v>5</v>
      </c>
      <c r="AH567" s="99"/>
      <c r="AI567" s="100"/>
      <c r="AJ567" s="100"/>
      <c r="AK567" s="100"/>
    </row>
    <row r="568" spans="1:37" ht="25" customHeight="1" x14ac:dyDescent="0.25">
      <c r="A568" s="308" t="s">
        <v>2057</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2821</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2" t="s">
        <v>76</v>
      </c>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69" t="s">
        <v>99</v>
      </c>
      <c r="AE574" s="113" t="s">
        <v>9</v>
      </c>
      <c r="AF574" s="92" t="s">
        <v>1988</v>
      </c>
      <c r="AG574" s="92" t="s">
        <v>1989</v>
      </c>
      <c r="AH574" s="92" t="s">
        <v>1990</v>
      </c>
      <c r="AI574" s="93" t="s">
        <v>1991</v>
      </c>
      <c r="AJ574" s="92"/>
      <c r="AK574" s="93" t="s">
        <v>1992</v>
      </c>
    </row>
    <row r="575" spans="1:37" ht="25" customHeight="1" thickTop="1" thickBot="1" x14ac:dyDescent="0.3">
      <c r="A575" s="275" t="s">
        <v>1060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1062</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2823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2824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2826</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2827</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2828</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2829</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2830</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1" t="s">
        <v>2058</v>
      </c>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95">
        <f>SUM(AE575:AE584)</f>
        <v>0</v>
      </c>
      <c r="AF585" s="65"/>
      <c r="AG585" s="98">
        <f>SUM(AG575:AG584)</f>
        <v>0</v>
      </c>
      <c r="AH585" s="99"/>
      <c r="AI585" s="100"/>
      <c r="AJ585" s="100"/>
      <c r="AK585" s="100"/>
    </row>
    <row r="586" spans="1:37" ht="25" customHeight="1" x14ac:dyDescent="0.25">
      <c r="A586" s="308" t="s">
        <v>2059</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2" t="s">
        <v>111</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111" t="s">
        <v>99</v>
      </c>
      <c r="AE588" s="112" t="s">
        <v>9</v>
      </c>
      <c r="AF588" s="92" t="s">
        <v>1988</v>
      </c>
      <c r="AG588" s="92" t="s">
        <v>1989</v>
      </c>
      <c r="AH588" s="92" t="s">
        <v>1990</v>
      </c>
      <c r="AI588" s="93" t="s">
        <v>1991</v>
      </c>
      <c r="AJ588" s="92"/>
      <c r="AK588" s="93" t="s">
        <v>1992</v>
      </c>
    </row>
    <row r="589" spans="1:37" ht="25" customHeight="1" thickTop="1" thickBot="1" x14ac:dyDescent="0.3">
      <c r="A589" s="275" t="s">
        <v>1080</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2831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1084</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1086</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2832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1" t="s">
        <v>2060</v>
      </c>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95">
        <f>SUM(AE587:AE593)</f>
        <v>0</v>
      </c>
      <c r="AF594" s="65"/>
      <c r="AG594" s="98">
        <f>SUM(AG589:AG593)</f>
        <v>0</v>
      </c>
      <c r="AH594" s="99"/>
      <c r="AI594" s="100"/>
      <c r="AJ594" s="100"/>
      <c r="AK594" s="100"/>
    </row>
    <row r="595" spans="1:37" ht="25" customHeight="1" x14ac:dyDescent="0.25">
      <c r="A595" s="308" t="s">
        <v>2061</v>
      </c>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487</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2" t="s">
        <v>76</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69" t="s">
        <v>99</v>
      </c>
      <c r="AE601" s="113" t="s">
        <v>9</v>
      </c>
      <c r="AF601" s="92" t="s">
        <v>1988</v>
      </c>
      <c r="AG601" s="92" t="s">
        <v>1989</v>
      </c>
      <c r="AH601" s="92" t="s">
        <v>1990</v>
      </c>
      <c r="AI601" s="93" t="s">
        <v>1991</v>
      </c>
      <c r="AJ601" s="92"/>
      <c r="AK601" s="93" t="s">
        <v>1992</v>
      </c>
    </row>
    <row r="602" spans="1:37" ht="25" customHeight="1" thickTop="1" thickBot="1" x14ac:dyDescent="0.3">
      <c r="A602" s="275" t="s">
        <v>1060</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5" t="s">
        <v>1062</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5" t="s">
        <v>2835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5" t="s">
        <v>2836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1" t="s">
        <v>2062</v>
      </c>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95">
        <f>SUM(AE602:AE605)</f>
        <v>4.3478260869565215</v>
      </c>
      <c r="AF606" s="65"/>
      <c r="AG606" s="98">
        <f>SUM(AG602:AG605)</f>
        <v>4</v>
      </c>
      <c r="AH606" s="99"/>
      <c r="AI606" s="100"/>
      <c r="AJ606" s="100"/>
      <c r="AK606" s="100"/>
    </row>
    <row r="607" spans="1:37" ht="25" customHeight="1" x14ac:dyDescent="0.25">
      <c r="A607" s="308" t="s">
        <v>2063</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2" t="s">
        <v>111</v>
      </c>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c r="AA609" s="312"/>
      <c r="AB609" s="312"/>
      <c r="AC609" s="312"/>
      <c r="AD609" s="111" t="s">
        <v>99</v>
      </c>
      <c r="AE609" s="112" t="s">
        <v>9</v>
      </c>
      <c r="AF609" s="92" t="s">
        <v>1988</v>
      </c>
      <c r="AG609" s="92" t="s">
        <v>1989</v>
      </c>
      <c r="AH609" s="92" t="s">
        <v>1990</v>
      </c>
      <c r="AI609" s="93" t="s">
        <v>1991</v>
      </c>
      <c r="AJ609" s="92"/>
      <c r="AK609" s="93" t="s">
        <v>1992</v>
      </c>
    </row>
    <row r="610" spans="1:37" ht="25" customHeight="1" thickTop="1" thickBot="1" x14ac:dyDescent="0.3">
      <c r="A610" s="275" t="s">
        <v>2837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5" t="s">
        <v>1923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5" t="s">
        <v>1924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5" t="s">
        <v>1925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5" t="s">
        <v>2838</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1" t="s">
        <v>2064</v>
      </c>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95">
        <f>SUM(AE608:AE614)</f>
        <v>4.3478260869565215</v>
      </c>
      <c r="AF615" s="65"/>
      <c r="AG615" s="98">
        <f>SUM(AG610:AG614)</f>
        <v>5</v>
      </c>
      <c r="AH615" s="99"/>
      <c r="AI615" s="100"/>
      <c r="AJ615" s="100"/>
      <c r="AK615" s="100"/>
    </row>
    <row r="616" spans="1:37" ht="25" customHeight="1" x14ac:dyDescent="0.25">
      <c r="A616" s="308" t="s">
        <v>2065</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2839</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2" t="s">
        <v>76</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69" t="s">
        <v>99</v>
      </c>
      <c r="AE622" s="113" t="s">
        <v>9</v>
      </c>
      <c r="AF622" s="92" t="s">
        <v>1988</v>
      </c>
      <c r="AG622" s="92" t="s">
        <v>1989</v>
      </c>
      <c r="AH622" s="92" t="s">
        <v>1990</v>
      </c>
      <c r="AI622" s="93" t="s">
        <v>1991</v>
      </c>
      <c r="AJ622" s="92"/>
      <c r="AK622" s="93" t="s">
        <v>1992</v>
      </c>
    </row>
    <row r="623" spans="1:37" ht="25" customHeight="1" thickTop="1" thickBot="1" x14ac:dyDescent="0.3">
      <c r="A623" s="275" t="s">
        <v>2841</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2</v>
      </c>
      <c r="AE623" s="95">
        <f t="shared" ref="AE623:AE633" si="220">IF(AG623=1,AK623,AG623)</f>
        <v>0.39525691699604742</v>
      </c>
      <c r="AF623">
        <f t="shared" ref="AF623:AF633" si="221">AD623/2</f>
        <v>1</v>
      </c>
      <c r="AG623" s="92">
        <f t="shared" ref="AG623:AG633" si="222">IF(AND(AF623&gt;=0,AF623&lt;=1),1,"No aplica")</f>
        <v>1</v>
      </c>
      <c r="AH623" s="96">
        <f t="shared" ref="AH623:AH633" si="223">AD623/(AG623*2)</f>
        <v>1</v>
      </c>
      <c r="AI623" s="97">
        <f t="shared" ref="AI623:AI633" si="224">IF(AG623=1,AG623/$AG$634,"No aplica")</f>
        <v>9.0909090909090912E-2</v>
      </c>
      <c r="AJ623" s="97">
        <f t="shared" ref="AJ623:AJ633" si="225">AF623*AI623</f>
        <v>9.0909090909090912E-2</v>
      </c>
      <c r="AK623" s="97">
        <f t="shared" ref="AK623:AK633" si="226">AJ623*$AE$23</f>
        <v>0.39525691699604742</v>
      </c>
    </row>
    <row r="624" spans="1:37" ht="25" customHeight="1" thickTop="1" thickBot="1" x14ac:dyDescent="0.3">
      <c r="A624" s="275" t="s">
        <v>2842</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275" t="s">
        <v>2843</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275" t="s">
        <v>2735</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275" t="s">
        <v>2844</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275" t="s">
        <v>2845</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275" t="s">
        <v>2846</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275" t="s">
        <v>2847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275" t="s">
        <v>2848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thickBot="1" x14ac:dyDescent="0.3">
      <c r="A632" s="275" t="s">
        <v>2849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2</v>
      </c>
      <c r="AE632" s="95">
        <f t="shared" si="220"/>
        <v>0.39525691699604742</v>
      </c>
      <c r="AF632">
        <f t="shared" si="221"/>
        <v>1</v>
      </c>
      <c r="AG632" s="92">
        <f t="shared" si="222"/>
        <v>1</v>
      </c>
      <c r="AH632" s="96">
        <f t="shared" si="223"/>
        <v>1</v>
      </c>
      <c r="AI632" s="97">
        <f t="shared" si="224"/>
        <v>9.0909090909090912E-2</v>
      </c>
      <c r="AJ632" s="97">
        <f t="shared" si="225"/>
        <v>9.0909090909090912E-2</v>
      </c>
      <c r="AK632" s="97">
        <f t="shared" si="226"/>
        <v>0.39525691699604742</v>
      </c>
    </row>
    <row r="633" spans="1:37" ht="25" customHeight="1" thickTop="1" thickBot="1" x14ac:dyDescent="0.3">
      <c r="A633" s="275" t="s">
        <v>2850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2</v>
      </c>
      <c r="AE633" s="95">
        <f t="shared" si="220"/>
        <v>0.39525691699604742</v>
      </c>
      <c r="AF633">
        <f t="shared" si="221"/>
        <v>1</v>
      </c>
      <c r="AG633" s="92">
        <f t="shared" si="222"/>
        <v>1</v>
      </c>
      <c r="AH633" s="96">
        <f t="shared" si="223"/>
        <v>1</v>
      </c>
      <c r="AI633" s="97">
        <f t="shared" si="224"/>
        <v>9.0909090909090912E-2</v>
      </c>
      <c r="AJ633" s="97">
        <f t="shared" si="225"/>
        <v>9.0909090909090912E-2</v>
      </c>
      <c r="AK633" s="97">
        <f t="shared" si="226"/>
        <v>0.39525691699604742</v>
      </c>
    </row>
    <row r="634" spans="1:37" ht="25" customHeight="1" thickTop="1" x14ac:dyDescent="0.25">
      <c r="A634" s="321" t="s">
        <v>2066</v>
      </c>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95">
        <f>SUM(AE623:AE633)</f>
        <v>4.3478260869565215</v>
      </c>
      <c r="AF634" s="65"/>
      <c r="AG634" s="98">
        <f>SUM(AG623:AG633)</f>
        <v>11</v>
      </c>
      <c r="AH634" s="99"/>
      <c r="AI634" s="100"/>
      <c r="AJ634" s="100"/>
      <c r="AK634" s="100"/>
    </row>
    <row r="635" spans="1:37" ht="25" customHeight="1" x14ac:dyDescent="0.25">
      <c r="A635" s="308" t="s">
        <v>2067</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2" t="s">
        <v>111</v>
      </c>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c r="AA637" s="312"/>
      <c r="AB637" s="312"/>
      <c r="AC637" s="312"/>
      <c r="AD637" s="111" t="s">
        <v>99</v>
      </c>
      <c r="AE637" s="112" t="s">
        <v>9</v>
      </c>
      <c r="AF637" s="92" t="s">
        <v>1988</v>
      </c>
      <c r="AG637" s="92" t="s">
        <v>1989</v>
      </c>
      <c r="AH637" s="92" t="s">
        <v>1990</v>
      </c>
      <c r="AI637" s="93" t="s">
        <v>1991</v>
      </c>
      <c r="AJ637" s="92"/>
      <c r="AK637" s="93" t="s">
        <v>1992</v>
      </c>
    </row>
    <row r="638" spans="1:37" ht="25" customHeight="1" thickTop="1" thickBot="1" x14ac:dyDescent="0.3">
      <c r="A638" s="275" t="s">
        <v>2819</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5" t="s">
        <v>1671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5" t="s">
        <v>1673</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5" t="s">
        <v>1675</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5" t="s">
        <v>2851</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1" t="s">
        <v>2068</v>
      </c>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95">
        <f>SUM(AE638:AE642)</f>
        <v>4.3478260869565215</v>
      </c>
      <c r="AF643" s="65"/>
      <c r="AG643" s="98">
        <f>SUM(AG638:AG642)</f>
        <v>5</v>
      </c>
      <c r="AH643" s="99"/>
      <c r="AI643" s="100"/>
      <c r="AJ643" s="100"/>
      <c r="AK643" s="100"/>
    </row>
    <row r="644" spans="1:37" ht="25" customHeight="1" x14ac:dyDescent="0.25">
      <c r="A644" s="308" t="s">
        <v>2069</v>
      </c>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2852</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2" t="s">
        <v>76</v>
      </c>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69" t="s">
        <v>99</v>
      </c>
      <c r="AE650" s="113" t="s">
        <v>9</v>
      </c>
      <c r="AF650" s="92" t="s">
        <v>1988</v>
      </c>
      <c r="AG650" s="92" t="s">
        <v>1989</v>
      </c>
      <c r="AH650" s="92" t="s">
        <v>1990</v>
      </c>
      <c r="AI650" s="93" t="s">
        <v>1991</v>
      </c>
      <c r="AJ650" s="92"/>
      <c r="AK650" s="93" t="s">
        <v>1992</v>
      </c>
    </row>
    <row r="651" spans="1:37" ht="25" customHeight="1" thickTop="1" thickBot="1" x14ac:dyDescent="0.3">
      <c r="A651" s="275" t="s">
        <v>1060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1062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2854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2855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2856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2857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2858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2859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2860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1" t="s">
        <v>2070</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5">
        <f>SUM(AE651:AE659)</f>
        <v>0</v>
      </c>
      <c r="AF660" s="65"/>
      <c r="AG660" s="98">
        <f>SUM(AG651:AG659)</f>
        <v>0</v>
      </c>
      <c r="AH660" s="99"/>
      <c r="AI660" s="100"/>
      <c r="AJ660" s="100"/>
      <c r="AK660" s="100"/>
    </row>
    <row r="661" spans="1:37" ht="25" customHeight="1" x14ac:dyDescent="0.25">
      <c r="A661" s="308" t="s">
        <v>2071</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2" t="s">
        <v>111</v>
      </c>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c r="AA663" s="312"/>
      <c r="AB663" s="312"/>
      <c r="AC663" s="312"/>
      <c r="AD663" s="111" t="s">
        <v>99</v>
      </c>
      <c r="AE663" s="112" t="s">
        <v>9</v>
      </c>
      <c r="AF663" s="92" t="s">
        <v>1988</v>
      </c>
      <c r="AG663" s="92" t="s">
        <v>1989</v>
      </c>
      <c r="AH663" s="92" t="s">
        <v>1990</v>
      </c>
      <c r="AI663" s="93" t="s">
        <v>1991</v>
      </c>
      <c r="AJ663" s="92"/>
      <c r="AK663" s="93" t="s">
        <v>1992</v>
      </c>
    </row>
    <row r="664" spans="1:37" ht="25" customHeight="1" thickTop="1" thickBot="1" x14ac:dyDescent="0.3">
      <c r="A664" s="275" t="s">
        <v>1047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2861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1051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1054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2862</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1" t="s">
        <v>2072</v>
      </c>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95">
        <f>SUM(AE662:AE668)</f>
        <v>0</v>
      </c>
      <c r="AF669" s="65"/>
      <c r="AG669" s="98">
        <f>SUM(AG664:AG668)</f>
        <v>0</v>
      </c>
      <c r="AH669" s="99"/>
      <c r="AI669" s="100"/>
      <c r="AJ669" s="100"/>
      <c r="AK669" s="100"/>
    </row>
    <row r="670" spans="1:37" ht="25" customHeight="1" x14ac:dyDescent="0.25">
      <c r="A670" s="308" t="s">
        <v>2073</v>
      </c>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2863</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2" t="s">
        <v>76</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69" t="s">
        <v>99</v>
      </c>
      <c r="AE676" s="113" t="s">
        <v>9</v>
      </c>
      <c r="AF676" s="92" t="s">
        <v>1988</v>
      </c>
      <c r="AG676" s="92" t="s">
        <v>1989</v>
      </c>
      <c r="AH676" s="92" t="s">
        <v>1990</v>
      </c>
      <c r="AI676" s="93" t="s">
        <v>1991</v>
      </c>
      <c r="AJ676" s="92"/>
      <c r="AK676" s="93" t="s">
        <v>1992</v>
      </c>
    </row>
    <row r="677" spans="1:37" ht="25" customHeight="1" thickTop="1" thickBot="1" x14ac:dyDescent="0.3">
      <c r="A677" s="275" t="s">
        <v>2865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2</v>
      </c>
      <c r="AE677" s="95">
        <f t="shared" ref="AE677:AE690" si="246">IF(AG677=1,AK677,AG677)</f>
        <v>0.3105590062111801</v>
      </c>
      <c r="AF677">
        <f t="shared" ref="AF677:AF690" si="247">AD677/2</f>
        <v>1</v>
      </c>
      <c r="AG677" s="92">
        <f t="shared" ref="AG677:AG690" si="248">IF(AND(AF677&gt;=0,AF677&lt;=1),1,"No aplica")</f>
        <v>1</v>
      </c>
      <c r="AH677" s="96">
        <f t="shared" ref="AH677:AH690" si="249">AD677/(AG677*2)</f>
        <v>1</v>
      </c>
      <c r="AI677" s="97">
        <f t="shared" ref="AI677:AI690" si="250">IF(AG677=1,AG677/$AG$691,"No aplica")</f>
        <v>7.1428571428571425E-2</v>
      </c>
      <c r="AJ677" s="97">
        <f t="shared" ref="AJ677:AJ690" si="251">AF677*AI677</f>
        <v>7.1428571428571425E-2</v>
      </c>
      <c r="AK677" s="97">
        <f t="shared" ref="AK677:AK690" si="252">AJ677*$AE$23</f>
        <v>0.3105590062111801</v>
      </c>
    </row>
    <row r="678" spans="1:37" ht="25" customHeight="1" thickTop="1" thickBot="1" x14ac:dyDescent="0.3">
      <c r="A678" s="275" t="s">
        <v>2866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275" t="s">
        <v>2867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275" t="s">
        <v>2735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275" t="s">
        <v>2868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275" t="s">
        <v>2869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275" t="s">
        <v>2870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275" t="s">
        <v>2871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275" t="s">
        <v>2872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275" t="s">
        <v>2873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275" t="s">
        <v>1728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275" t="s">
        <v>2874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thickBot="1" x14ac:dyDescent="0.3">
      <c r="A689" s="275" t="s">
        <v>2875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2</v>
      </c>
      <c r="AE689" s="95">
        <f t="shared" si="246"/>
        <v>0.3105590062111801</v>
      </c>
      <c r="AF689">
        <f t="shared" si="247"/>
        <v>1</v>
      </c>
      <c r="AG689" s="92">
        <f t="shared" si="248"/>
        <v>1</v>
      </c>
      <c r="AH689" s="96">
        <f t="shared" si="249"/>
        <v>1</v>
      </c>
      <c r="AI689" s="97">
        <f t="shared" si="250"/>
        <v>7.1428571428571425E-2</v>
      </c>
      <c r="AJ689" s="97">
        <f t="shared" si="251"/>
        <v>7.1428571428571425E-2</v>
      </c>
      <c r="AK689" s="97">
        <f t="shared" si="252"/>
        <v>0.3105590062111801</v>
      </c>
    </row>
    <row r="690" spans="1:37" ht="25" customHeight="1" thickTop="1" thickBot="1" x14ac:dyDescent="0.3">
      <c r="A690" s="275" t="s">
        <v>2876</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2</v>
      </c>
      <c r="AE690" s="95">
        <f t="shared" si="246"/>
        <v>0.3105590062111801</v>
      </c>
      <c r="AF690">
        <f t="shared" si="247"/>
        <v>1</v>
      </c>
      <c r="AG690" s="92">
        <f t="shared" si="248"/>
        <v>1</v>
      </c>
      <c r="AH690" s="96">
        <f t="shared" si="249"/>
        <v>1</v>
      </c>
      <c r="AI690" s="97">
        <f t="shared" si="250"/>
        <v>7.1428571428571425E-2</v>
      </c>
      <c r="AJ690" s="97">
        <f t="shared" si="251"/>
        <v>7.1428571428571425E-2</v>
      </c>
      <c r="AK690" s="97">
        <f t="shared" si="252"/>
        <v>0.3105590062111801</v>
      </c>
    </row>
    <row r="691" spans="1:37" ht="25" customHeight="1" thickTop="1" x14ac:dyDescent="0.25">
      <c r="A691" s="321" t="s">
        <v>2074</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95">
        <f>SUM(AE677:AE690)</f>
        <v>4.3478260869565215</v>
      </c>
      <c r="AF691" s="65"/>
      <c r="AG691" s="98">
        <f>SUM(AG677:AG690)</f>
        <v>14</v>
      </c>
      <c r="AH691" s="99"/>
      <c r="AI691" s="100"/>
      <c r="AJ691" s="100"/>
      <c r="AK691" s="100"/>
    </row>
    <row r="692" spans="1:37" ht="25" customHeight="1" x14ac:dyDescent="0.25">
      <c r="A692" s="308" t="s">
        <v>2075</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2" t="s">
        <v>111</v>
      </c>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2"/>
      <c r="AD694" s="111" t="s">
        <v>99</v>
      </c>
      <c r="AE694" s="112" t="s">
        <v>9</v>
      </c>
      <c r="AF694" s="92" t="s">
        <v>1988</v>
      </c>
      <c r="AG694" s="92" t="s">
        <v>1989</v>
      </c>
      <c r="AH694" s="92" t="s">
        <v>1990</v>
      </c>
      <c r="AI694" s="93" t="s">
        <v>1991</v>
      </c>
      <c r="AJ694" s="92"/>
      <c r="AK694" s="93" t="s">
        <v>1992</v>
      </c>
    </row>
    <row r="695" spans="1:37" ht="25" customHeight="1" thickTop="1" thickBot="1" x14ac:dyDescent="0.3">
      <c r="A695" s="275" t="s">
        <v>1221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5" t="s">
        <v>1223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5" t="s">
        <v>1225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5" t="s">
        <v>1227</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5" t="s">
        <v>2877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1" t="s">
        <v>2076</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95">
        <f>SUM(AE693:AE699)</f>
        <v>4.3478260869565215</v>
      </c>
      <c r="AF700" s="65"/>
      <c r="AG700" s="98">
        <f>SUM(AG695:AG699)</f>
        <v>5</v>
      </c>
      <c r="AH700" s="99"/>
      <c r="AI700" s="100"/>
      <c r="AJ700" s="100"/>
      <c r="AK700" s="100"/>
    </row>
    <row r="701" spans="1:37" ht="25" customHeight="1" x14ac:dyDescent="0.25">
      <c r="A701" s="308" t="s">
        <v>2077</v>
      </c>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2878</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2" t="s">
        <v>76</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69" t="s">
        <v>99</v>
      </c>
      <c r="AE707" s="113" t="s">
        <v>9</v>
      </c>
      <c r="AF707" s="92" t="s">
        <v>1988</v>
      </c>
      <c r="AG707" s="92" t="s">
        <v>1989</v>
      </c>
      <c r="AH707" s="92" t="s">
        <v>1990</v>
      </c>
      <c r="AI707" s="93" t="s">
        <v>1991</v>
      </c>
      <c r="AJ707" s="92"/>
      <c r="AK707" s="93" t="s">
        <v>1992</v>
      </c>
    </row>
    <row r="708" spans="1:37" ht="25" customHeight="1" thickTop="1" thickBot="1" x14ac:dyDescent="0.3">
      <c r="A708" s="275" t="s">
        <v>2880</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2</v>
      </c>
      <c r="AE708" s="95">
        <f t="shared" ref="AE708:AE717" si="259">IF(AG708=1,AK708,AG708)</f>
        <v>0.43478260869565216</v>
      </c>
      <c r="AF708">
        <f t="shared" ref="AF708:AF717" si="260">AD708/2</f>
        <v>1</v>
      </c>
      <c r="AG708" s="92">
        <f t="shared" ref="AG708:AG717" si="261">IF(AND(AF708&gt;=0,AF708&lt;=1),1,"No aplica")</f>
        <v>1</v>
      </c>
      <c r="AH708" s="96">
        <f t="shared" ref="AH708:AH717" si="262">AD708/(AG708*2)</f>
        <v>1</v>
      </c>
      <c r="AI708" s="97">
        <f t="shared" ref="AI708:AI717" si="263">IF(AG708=1,AG708/$AG$718,"No aplica")</f>
        <v>0.1</v>
      </c>
      <c r="AJ708" s="97">
        <f t="shared" ref="AJ708:AJ717" si="264">AF708*AI708</f>
        <v>0.1</v>
      </c>
      <c r="AK708" s="97">
        <f t="shared" ref="AK708:AK717" si="265">AJ708*$AE$23</f>
        <v>0.43478260869565216</v>
      </c>
    </row>
    <row r="709" spans="1:37" ht="25" customHeight="1" thickTop="1" thickBot="1" x14ac:dyDescent="0.3">
      <c r="A709" s="275" t="s">
        <v>2881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275" t="s">
        <v>2882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275" t="s">
        <v>2735</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275" t="s">
        <v>2883</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275" t="s">
        <v>2884</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275" t="s">
        <v>2885</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275" t="s">
        <v>2886</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thickBot="1" x14ac:dyDescent="0.3">
      <c r="A716" s="275" t="s">
        <v>2887</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2</v>
      </c>
      <c r="AE716" s="95">
        <f t="shared" si="259"/>
        <v>0.43478260869565216</v>
      </c>
      <c r="AF716">
        <f t="shared" si="260"/>
        <v>1</v>
      </c>
      <c r="AG716" s="92">
        <f t="shared" si="261"/>
        <v>1</v>
      </c>
      <c r="AH716" s="96">
        <f t="shared" si="262"/>
        <v>1</v>
      </c>
      <c r="AI716" s="97">
        <f t="shared" si="263"/>
        <v>0.1</v>
      </c>
      <c r="AJ716" s="97">
        <f t="shared" si="264"/>
        <v>0.1</v>
      </c>
      <c r="AK716" s="97">
        <f t="shared" si="265"/>
        <v>0.43478260869565216</v>
      </c>
    </row>
    <row r="717" spans="1:37" ht="25" customHeight="1" thickTop="1" thickBot="1" x14ac:dyDescent="0.3">
      <c r="A717" s="275" t="s">
        <v>2888</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2</v>
      </c>
      <c r="AE717" s="95">
        <f t="shared" si="259"/>
        <v>0.43478260869565216</v>
      </c>
      <c r="AF717">
        <f t="shared" si="260"/>
        <v>1</v>
      </c>
      <c r="AG717" s="92">
        <f t="shared" si="261"/>
        <v>1</v>
      </c>
      <c r="AH717" s="96">
        <f t="shared" si="262"/>
        <v>1</v>
      </c>
      <c r="AI717" s="97">
        <f t="shared" si="263"/>
        <v>0.1</v>
      </c>
      <c r="AJ717" s="97">
        <f t="shared" si="264"/>
        <v>0.1</v>
      </c>
      <c r="AK717" s="97">
        <f t="shared" si="265"/>
        <v>0.43478260869565216</v>
      </c>
    </row>
    <row r="718" spans="1:37" ht="25" customHeight="1" thickTop="1" x14ac:dyDescent="0.25">
      <c r="A718" s="321" t="s">
        <v>2078</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95">
        <f>SUM(AE708:AE717)</f>
        <v>4.3478260869565224</v>
      </c>
      <c r="AF718" s="65"/>
      <c r="AG718" s="98">
        <f>SUM(AG708:AG717)</f>
        <v>10</v>
      </c>
      <c r="AH718" s="99"/>
      <c r="AI718" s="100"/>
      <c r="AJ718" s="100"/>
      <c r="AK718" s="100"/>
    </row>
    <row r="719" spans="1:37" ht="25" customHeight="1" x14ac:dyDescent="0.25">
      <c r="A719" s="308" t="s">
        <v>2079</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95">
        <f>AE718/$AE$23*100</f>
        <v>100.00000000000003</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2" t="s">
        <v>111</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2"/>
      <c r="AD721" s="111" t="s">
        <v>99</v>
      </c>
      <c r="AE721" s="112" t="s">
        <v>9</v>
      </c>
      <c r="AF721" s="92" t="s">
        <v>1988</v>
      </c>
      <c r="AG721" s="92" t="s">
        <v>1989</v>
      </c>
      <c r="AH721" s="92" t="s">
        <v>1990</v>
      </c>
      <c r="AI721" s="93" t="s">
        <v>1991</v>
      </c>
      <c r="AJ721" s="92"/>
      <c r="AK721" s="93" t="s">
        <v>1992</v>
      </c>
    </row>
    <row r="722" spans="1:37" ht="25" customHeight="1" thickTop="1" thickBot="1" x14ac:dyDescent="0.3">
      <c r="A722" s="275" t="s">
        <v>1080</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5" t="s">
        <v>1082</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5" t="s">
        <v>1084</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5" t="s">
        <v>1086</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5" t="s">
        <v>2889</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1" t="s">
        <v>2080</v>
      </c>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95">
        <f>SUM(AE722:AE726)</f>
        <v>4.3478260869565215</v>
      </c>
      <c r="AF727" s="65"/>
      <c r="AG727" s="98">
        <f>SUM(AG722:AG726)</f>
        <v>5</v>
      </c>
      <c r="AH727" s="99"/>
      <c r="AI727" s="100"/>
      <c r="AJ727" s="100"/>
      <c r="AK727" s="100"/>
    </row>
    <row r="728" spans="1:37" ht="25" customHeight="1" x14ac:dyDescent="0.25">
      <c r="A728" s="308" t="s">
        <v>2081</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2956</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2" t="s">
        <v>76</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69" t="s">
        <v>99</v>
      </c>
      <c r="AE734" s="113" t="s">
        <v>9</v>
      </c>
      <c r="AF734" s="92" t="s">
        <v>1988</v>
      </c>
      <c r="AG734" s="92" t="s">
        <v>1989</v>
      </c>
      <c r="AH734" s="92" t="s">
        <v>1990</v>
      </c>
      <c r="AI734" s="93" t="s">
        <v>1991</v>
      </c>
      <c r="AJ734" s="92"/>
      <c r="AK734" s="93" t="s">
        <v>1992</v>
      </c>
    </row>
    <row r="735" spans="1:37" ht="25" customHeight="1" thickTop="1" thickBot="1" x14ac:dyDescent="0.3">
      <c r="A735" s="275" t="s">
        <v>2880</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2</v>
      </c>
      <c r="AE735" s="95">
        <f t="shared" ref="AE735:AE745" si="272">IF(AG735=1,AK735,AG735)</f>
        <v>0.39525691699604742</v>
      </c>
      <c r="AF735">
        <f t="shared" ref="AF735:AF745" si="273">AD735/2</f>
        <v>1</v>
      </c>
      <c r="AG735" s="92">
        <f t="shared" ref="AG735:AG745" si="274">IF(AND(AF735&gt;=0,AF735&lt;=1),1,"No aplica")</f>
        <v>1</v>
      </c>
      <c r="AH735" s="96">
        <f t="shared" ref="AH735:AH745" si="275">AD735/(AG735*2)</f>
        <v>1</v>
      </c>
      <c r="AI735" s="97">
        <f t="shared" ref="AI735:AI745" si="276">IF(AG735=1,AG735/$AG$746,"No aplica")</f>
        <v>9.0909090909090912E-2</v>
      </c>
      <c r="AJ735" s="97">
        <f t="shared" ref="AJ735:AJ745" si="277">AF735*AI735</f>
        <v>9.0909090909090912E-2</v>
      </c>
      <c r="AK735" s="97">
        <f t="shared" ref="AK735:AK745" si="278">AJ735*$AE$23</f>
        <v>0.39525691699604742</v>
      </c>
    </row>
    <row r="736" spans="1:37" ht="25" customHeight="1" thickTop="1" thickBot="1" x14ac:dyDescent="0.3">
      <c r="A736" s="275" t="s">
        <v>2881</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275" t="s">
        <v>2882</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275" t="s">
        <v>2735</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275" t="s">
        <v>2892</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275" t="s">
        <v>2884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275" t="s">
        <v>2885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275" t="s">
        <v>2893</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275" t="s">
        <v>2894</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thickBot="1" x14ac:dyDescent="0.3">
      <c r="A744" s="275" t="s">
        <v>2895</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2</v>
      </c>
      <c r="AE744" s="95">
        <f t="shared" si="272"/>
        <v>0.39525691699604742</v>
      </c>
      <c r="AF744">
        <f t="shared" si="273"/>
        <v>1</v>
      </c>
      <c r="AG744" s="92">
        <f t="shared" si="274"/>
        <v>1</v>
      </c>
      <c r="AH744" s="96">
        <f t="shared" si="275"/>
        <v>1</v>
      </c>
      <c r="AI744" s="97">
        <f t="shared" si="276"/>
        <v>9.0909090909090912E-2</v>
      </c>
      <c r="AJ744" s="97">
        <f t="shared" si="277"/>
        <v>9.0909090909090912E-2</v>
      </c>
      <c r="AK744" s="97">
        <f t="shared" si="278"/>
        <v>0.39525691699604742</v>
      </c>
    </row>
    <row r="745" spans="1:37" ht="25" customHeight="1" thickTop="1" thickBot="1" x14ac:dyDescent="0.3">
      <c r="A745" s="275" t="s">
        <v>2896</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2</v>
      </c>
      <c r="AE745" s="95">
        <f t="shared" si="272"/>
        <v>0.39525691699604742</v>
      </c>
      <c r="AF745">
        <f t="shared" si="273"/>
        <v>1</v>
      </c>
      <c r="AG745" s="92">
        <f t="shared" si="274"/>
        <v>1</v>
      </c>
      <c r="AH745" s="96">
        <f t="shared" si="275"/>
        <v>1</v>
      </c>
      <c r="AI745" s="97">
        <f t="shared" si="276"/>
        <v>9.0909090909090912E-2</v>
      </c>
      <c r="AJ745" s="97">
        <f t="shared" si="277"/>
        <v>9.0909090909090912E-2</v>
      </c>
      <c r="AK745" s="97">
        <f t="shared" si="278"/>
        <v>0.39525691699604742</v>
      </c>
    </row>
    <row r="746" spans="1:37" ht="25" customHeight="1" thickTop="1" x14ac:dyDescent="0.25">
      <c r="A746" s="321" t="s">
        <v>2083</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95">
        <f>SUM(AE735:AE745)</f>
        <v>4.3478260869565215</v>
      </c>
      <c r="AF746" s="65"/>
      <c r="AG746" s="98">
        <f>SUM(AG735:AG745)</f>
        <v>11</v>
      </c>
      <c r="AH746" s="99"/>
      <c r="AI746" s="100"/>
      <c r="AJ746" s="100"/>
      <c r="AK746" s="100"/>
    </row>
    <row r="747" spans="1:37" ht="25" customHeight="1" x14ac:dyDescent="0.25">
      <c r="A747" s="308" t="s">
        <v>2084</v>
      </c>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2" t="s">
        <v>111</v>
      </c>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c r="AA749" s="312"/>
      <c r="AB749" s="312"/>
      <c r="AC749" s="312"/>
      <c r="AD749" s="111" t="s">
        <v>99</v>
      </c>
      <c r="AE749" s="112" t="s">
        <v>9</v>
      </c>
      <c r="AF749" s="92" t="s">
        <v>1988</v>
      </c>
      <c r="AG749" s="92" t="s">
        <v>1989</v>
      </c>
      <c r="AH749" s="92" t="s">
        <v>1990</v>
      </c>
      <c r="AI749" s="93" t="s">
        <v>1991</v>
      </c>
      <c r="AJ749" s="92"/>
      <c r="AK749" s="93" t="s">
        <v>1992</v>
      </c>
    </row>
    <row r="750" spans="1:37" ht="25" customHeight="1" thickTop="1" thickBot="1" x14ac:dyDescent="0.3">
      <c r="A750" s="275" t="s">
        <v>1669</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5" t="s">
        <v>2897</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5" t="s">
        <v>2898</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5" t="s">
        <v>2899</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5" t="s">
        <v>2900</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1" t="s">
        <v>2085</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95">
        <f>SUM(AE750:AE754)</f>
        <v>4.3478260869565215</v>
      </c>
      <c r="AF755" s="65"/>
      <c r="AG755" s="98">
        <f>SUM(AG750:AG754)</f>
        <v>5</v>
      </c>
      <c r="AH755" s="99"/>
      <c r="AI755" s="100"/>
      <c r="AJ755" s="100"/>
      <c r="AK755" s="100"/>
    </row>
    <row r="756" spans="1:37" ht="25" customHeight="1" x14ac:dyDescent="0.25">
      <c r="A756" s="308" t="s">
        <v>2086</v>
      </c>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2901</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2" t="s">
        <v>76</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69" t="s">
        <v>99</v>
      </c>
      <c r="AE762" s="113" t="s">
        <v>9</v>
      </c>
      <c r="AF762" s="92" t="s">
        <v>1988</v>
      </c>
      <c r="AG762" s="92" t="s">
        <v>1989</v>
      </c>
      <c r="AH762" s="92" t="s">
        <v>1990</v>
      </c>
      <c r="AI762" s="93" t="s">
        <v>1991</v>
      </c>
      <c r="AJ762" s="92"/>
      <c r="AK762" s="93" t="s">
        <v>1992</v>
      </c>
    </row>
    <row r="763" spans="1:37" ht="25" customHeight="1" thickTop="1" thickBot="1" x14ac:dyDescent="0.3">
      <c r="A763" s="275" t="s">
        <v>2880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2</v>
      </c>
      <c r="AE763" s="95">
        <f t="shared" ref="AE763:AE770" si="285">IF(AG763=1,AK763,AG763)</f>
        <v>0.54347826086956519</v>
      </c>
      <c r="AF763">
        <f t="shared" ref="AF763:AF770" si="286">AD763/2</f>
        <v>1</v>
      </c>
      <c r="AG763" s="92">
        <f t="shared" ref="AG763:AG770" si="287">IF(AND(AF763&gt;=0,AF763&lt;=1),1,"No aplica")</f>
        <v>1</v>
      </c>
      <c r="AH763" s="96">
        <f t="shared" ref="AH763:AH770" si="288">AD763/(AG763*2)</f>
        <v>1</v>
      </c>
      <c r="AI763" s="97">
        <f t="shared" ref="AI763:AI770" si="289">IF(AG763=1,AG763/$AG$771,"No aplica")</f>
        <v>0.125</v>
      </c>
      <c r="AJ763" s="97">
        <f t="shared" ref="AJ763:AJ770" si="290">AF763*AI763</f>
        <v>0.125</v>
      </c>
      <c r="AK763" s="97">
        <f t="shared" ref="AK763:AK770" si="291">AJ763*$AE$23</f>
        <v>0.54347826086956519</v>
      </c>
    </row>
    <row r="764" spans="1:37" ht="25" customHeight="1" thickTop="1" thickBot="1" x14ac:dyDescent="0.3">
      <c r="A764" s="275" t="s">
        <v>2881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275" t="s">
        <v>2882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275" t="s">
        <v>2735</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275" t="s">
        <v>2902</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275" t="s">
        <v>2903</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thickBot="1" x14ac:dyDescent="0.3">
      <c r="A769" s="275" t="s">
        <v>2904</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2</v>
      </c>
      <c r="AE769" s="95">
        <f t="shared" si="285"/>
        <v>0.54347826086956519</v>
      </c>
      <c r="AF769">
        <f t="shared" si="286"/>
        <v>1</v>
      </c>
      <c r="AG769" s="92">
        <f t="shared" si="287"/>
        <v>1</v>
      </c>
      <c r="AH769" s="96">
        <f t="shared" si="288"/>
        <v>1</v>
      </c>
      <c r="AI769" s="97">
        <f t="shared" si="289"/>
        <v>0.125</v>
      </c>
      <c r="AJ769" s="97">
        <f t="shared" si="290"/>
        <v>0.125</v>
      </c>
      <c r="AK769" s="97">
        <f t="shared" si="291"/>
        <v>0.54347826086956519</v>
      </c>
    </row>
    <row r="770" spans="1:37" ht="25" customHeight="1" thickTop="1" thickBot="1" x14ac:dyDescent="0.3">
      <c r="A770" s="275" t="s">
        <v>2905</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2</v>
      </c>
      <c r="AE770" s="95">
        <f t="shared" si="285"/>
        <v>0.54347826086956519</v>
      </c>
      <c r="AF770">
        <f t="shared" si="286"/>
        <v>1</v>
      </c>
      <c r="AG770" s="92">
        <f t="shared" si="287"/>
        <v>1</v>
      </c>
      <c r="AH770" s="96">
        <f t="shared" si="288"/>
        <v>1</v>
      </c>
      <c r="AI770" s="97">
        <f t="shared" si="289"/>
        <v>0.125</v>
      </c>
      <c r="AJ770" s="97">
        <f t="shared" si="290"/>
        <v>0.125</v>
      </c>
      <c r="AK770" s="97">
        <f t="shared" si="291"/>
        <v>0.54347826086956519</v>
      </c>
    </row>
    <row r="771" spans="1:37" ht="25" customHeight="1" thickTop="1" x14ac:dyDescent="0.25">
      <c r="A771" s="321" t="s">
        <v>1993</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5">
        <f>SUM(AE763:AE770)</f>
        <v>4.3478260869565224</v>
      </c>
      <c r="AF771" s="65"/>
      <c r="AG771" s="98">
        <f>SUM(AG763:AG770)</f>
        <v>8</v>
      </c>
      <c r="AH771" s="99"/>
      <c r="AI771" s="100"/>
      <c r="AJ771" s="100"/>
      <c r="AK771" s="100"/>
    </row>
    <row r="772" spans="1:37" ht="25" customHeight="1" x14ac:dyDescent="0.25">
      <c r="A772" s="308" t="s">
        <v>1994</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5">
        <f>AE771/$AE$23*100</f>
        <v>100.00000000000003</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2" t="s">
        <v>2957</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111" t="s">
        <v>99</v>
      </c>
      <c r="AE774" s="112" t="s">
        <v>9</v>
      </c>
      <c r="AF774" s="92" t="s">
        <v>1988</v>
      </c>
      <c r="AG774" s="92" t="s">
        <v>1989</v>
      </c>
      <c r="AH774" s="92" t="s">
        <v>1990</v>
      </c>
      <c r="AI774" s="93" t="s">
        <v>1991</v>
      </c>
      <c r="AJ774" s="92"/>
      <c r="AK774" s="93" t="s">
        <v>1992</v>
      </c>
    </row>
    <row r="775" spans="1:37" ht="25" customHeight="1" thickTop="1" thickBot="1" x14ac:dyDescent="0.3">
      <c r="A775" s="275" t="s">
        <v>2906</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5" t="s">
        <v>2907</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5" t="s">
        <v>2908</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5" t="s">
        <v>2909</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5" t="s">
        <v>2910</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1" t="s">
        <v>2087</v>
      </c>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95">
        <f>SUM(AE775:AE779)</f>
        <v>4.3478260869565215</v>
      </c>
      <c r="AF780" s="65"/>
      <c r="AG780" s="98">
        <f>SUM(AG775:AG779)</f>
        <v>5</v>
      </c>
      <c r="AH780" s="99"/>
      <c r="AI780" s="100"/>
      <c r="AJ780" s="100"/>
      <c r="AK780" s="100"/>
    </row>
    <row r="781" spans="1:37" ht="25" customHeight="1" x14ac:dyDescent="0.25">
      <c r="A781" s="308" t="s">
        <v>2088</v>
      </c>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2911</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2" t="s">
        <v>76</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69" t="s">
        <v>99</v>
      </c>
      <c r="AE787" s="113" t="s">
        <v>9</v>
      </c>
      <c r="AF787" s="92" t="s">
        <v>1988</v>
      </c>
      <c r="AG787" s="92" t="s">
        <v>1989</v>
      </c>
      <c r="AH787" s="92" t="s">
        <v>1990</v>
      </c>
      <c r="AI787" s="93" t="s">
        <v>1991</v>
      </c>
      <c r="AJ787" s="92"/>
      <c r="AK787" s="93" t="s">
        <v>1992</v>
      </c>
    </row>
    <row r="788" spans="1:37" ht="25" customHeight="1" thickTop="1" thickBot="1" x14ac:dyDescent="0.3">
      <c r="A788" s="275" t="s">
        <v>2913</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2</v>
      </c>
      <c r="AE788" s="95">
        <f t="shared" ref="AE788:AE796" si="298">IF(AG788=1,AK788,AG788)</f>
        <v>0.48309178743961345</v>
      </c>
      <c r="AF788">
        <f t="shared" ref="AF788:AF796" si="299">AD788/2</f>
        <v>1</v>
      </c>
      <c r="AG788" s="92">
        <f t="shared" ref="AG788:AG796" si="300">IF(AND(AF788&gt;=0,AF788&lt;=1),1,"No aplica")</f>
        <v>1</v>
      </c>
      <c r="AH788" s="96">
        <f t="shared" ref="AH788:AH796" si="301">AD788/(AG788*2)</f>
        <v>1</v>
      </c>
      <c r="AI788" s="97">
        <f t="shared" ref="AI788:AI796" si="302">IF(AG788=1,AG788/$AG$797,"No aplica")</f>
        <v>0.1111111111111111</v>
      </c>
      <c r="AJ788" s="97">
        <f t="shared" ref="AJ788:AJ796" si="303">AF788*AI788</f>
        <v>0.1111111111111111</v>
      </c>
      <c r="AK788" s="97">
        <f t="shared" ref="AK788:AK796" si="304">AJ788*$AE$23</f>
        <v>0.48309178743961345</v>
      </c>
    </row>
    <row r="789" spans="1:37" ht="25" customHeight="1" thickTop="1" thickBot="1" x14ac:dyDescent="0.3">
      <c r="A789" s="275" t="s">
        <v>2881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275" t="s">
        <v>2882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275" t="s">
        <v>2735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275" t="s">
        <v>2914</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275" t="s">
        <v>2915</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275" t="s">
        <v>2916</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thickBot="1" x14ac:dyDescent="0.3">
      <c r="A795" s="275" t="s">
        <v>2917</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2</v>
      </c>
      <c r="AE795" s="95">
        <f t="shared" si="298"/>
        <v>0.48309178743961345</v>
      </c>
      <c r="AF795">
        <f t="shared" si="299"/>
        <v>1</v>
      </c>
      <c r="AG795" s="92">
        <f t="shared" si="300"/>
        <v>1</v>
      </c>
      <c r="AH795" s="96">
        <f t="shared" si="301"/>
        <v>1</v>
      </c>
      <c r="AI795" s="97">
        <f t="shared" si="302"/>
        <v>0.1111111111111111</v>
      </c>
      <c r="AJ795" s="97">
        <f t="shared" si="303"/>
        <v>0.1111111111111111</v>
      </c>
      <c r="AK795" s="97">
        <f t="shared" si="304"/>
        <v>0.48309178743961345</v>
      </c>
    </row>
    <row r="796" spans="1:37" ht="25" customHeight="1" thickTop="1" thickBot="1" x14ac:dyDescent="0.3">
      <c r="A796" s="275" t="s">
        <v>2918</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2</v>
      </c>
      <c r="AE796" s="95">
        <f t="shared" si="298"/>
        <v>0.48309178743961345</v>
      </c>
      <c r="AF796">
        <f t="shared" si="299"/>
        <v>1</v>
      </c>
      <c r="AG796" s="92">
        <f t="shared" si="300"/>
        <v>1</v>
      </c>
      <c r="AH796" s="96">
        <f t="shared" si="301"/>
        <v>1</v>
      </c>
      <c r="AI796" s="97">
        <f t="shared" si="302"/>
        <v>0.1111111111111111</v>
      </c>
      <c r="AJ796" s="97">
        <f t="shared" si="303"/>
        <v>0.1111111111111111</v>
      </c>
      <c r="AK796" s="97">
        <f t="shared" si="304"/>
        <v>0.48309178743961345</v>
      </c>
    </row>
    <row r="797" spans="1:37" ht="25" customHeight="1" thickTop="1" x14ac:dyDescent="0.25">
      <c r="A797" s="321" t="s">
        <v>2089</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95">
        <f>SUM(AE788:AE796)</f>
        <v>4.3478260869565215</v>
      </c>
      <c r="AF797" s="65"/>
      <c r="AG797" s="98">
        <f>SUM(AG788:AG796)</f>
        <v>9</v>
      </c>
      <c r="AH797" s="99"/>
      <c r="AI797" s="100"/>
      <c r="AJ797" s="100"/>
      <c r="AK797" s="100"/>
    </row>
    <row r="798" spans="1:37" ht="25" customHeight="1" x14ac:dyDescent="0.25">
      <c r="A798" s="308" t="s">
        <v>2090</v>
      </c>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2" t="s">
        <v>111</v>
      </c>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c r="AA800" s="312"/>
      <c r="AB800" s="312"/>
      <c r="AC800" s="312"/>
      <c r="AD800" s="111" t="s">
        <v>99</v>
      </c>
      <c r="AE800" s="112" t="s">
        <v>9</v>
      </c>
      <c r="AF800" s="92" t="s">
        <v>1988</v>
      </c>
      <c r="AG800" s="92" t="s">
        <v>1989</v>
      </c>
      <c r="AH800" s="92" t="s">
        <v>1990</v>
      </c>
      <c r="AI800" s="93" t="s">
        <v>1991</v>
      </c>
      <c r="AJ800" s="92"/>
      <c r="AK800" s="93" t="s">
        <v>1992</v>
      </c>
    </row>
    <row r="801" spans="1:37" ht="25" customHeight="1" thickTop="1" thickBot="1" x14ac:dyDescent="0.3">
      <c r="A801" s="275" t="s">
        <v>1047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5" t="s">
        <v>2919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5" t="s">
        <v>2920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5" t="s">
        <v>2921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5" t="s">
        <v>2922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1" t="s">
        <v>2091</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95">
        <f>SUM(AE801:AE805)</f>
        <v>4.3478260869565215</v>
      </c>
      <c r="AF806" s="65"/>
      <c r="AG806" s="98">
        <f>SUM(AG801:AG805)</f>
        <v>5</v>
      </c>
      <c r="AH806" s="99"/>
      <c r="AI806" s="100"/>
      <c r="AJ806" s="100"/>
      <c r="AK806" s="100"/>
    </row>
    <row r="807" spans="1:37" ht="25" customHeight="1" x14ac:dyDescent="0.25">
      <c r="A807" s="308" t="s">
        <v>2092</v>
      </c>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2958</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2" t="s">
        <v>76</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69" t="s">
        <v>99</v>
      </c>
      <c r="AE813" s="113" t="s">
        <v>9</v>
      </c>
      <c r="AF813" s="92" t="s">
        <v>1988</v>
      </c>
      <c r="AG813" s="92" t="s">
        <v>1989</v>
      </c>
      <c r="AH813" s="92" t="s">
        <v>1990</v>
      </c>
      <c r="AI813" s="93" t="s">
        <v>1991</v>
      </c>
      <c r="AJ813" s="92"/>
      <c r="AK813" s="93" t="s">
        <v>1992</v>
      </c>
    </row>
    <row r="814" spans="1:37" ht="25" customHeight="1" thickTop="1" thickBot="1" x14ac:dyDescent="0.3">
      <c r="A814" s="275" t="s">
        <v>2925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2</v>
      </c>
      <c r="AE814" s="95">
        <f t="shared" ref="AE814:AE824" si="311">IF(AG814=1,AK814,AG814)</f>
        <v>0.39525691699604742</v>
      </c>
      <c r="AF814">
        <f t="shared" ref="AF814:AF824" si="312">AD814/2</f>
        <v>1</v>
      </c>
      <c r="AG814" s="92">
        <f t="shared" ref="AG814:AG824" si="313">IF(AND(AF814&gt;=0,AF814&lt;=1),1,"No aplica")</f>
        <v>1</v>
      </c>
      <c r="AH814" s="96">
        <f t="shared" ref="AH814:AH824" si="314">AD814/(AG814*2)</f>
        <v>1</v>
      </c>
      <c r="AI814" s="97">
        <f t="shared" ref="AI814:AI824" si="315">IF(AG814=1,AG814/$AG$825,"No aplica")</f>
        <v>9.0909090909090912E-2</v>
      </c>
      <c r="AJ814" s="97">
        <f t="shared" ref="AJ814:AJ824" si="316">AF814*AI814</f>
        <v>9.0909090909090912E-2</v>
      </c>
      <c r="AK814" s="97">
        <f t="shared" ref="AK814:AK824" si="317">AJ814*$AE$23</f>
        <v>0.39525691699604742</v>
      </c>
    </row>
    <row r="815" spans="1:37" ht="25" customHeight="1" thickTop="1" thickBot="1" x14ac:dyDescent="0.3">
      <c r="A815" s="275" t="s">
        <v>2926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275" t="s">
        <v>2927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275" t="s">
        <v>2735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275" t="s">
        <v>2928</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275" t="s">
        <v>2929</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275" t="s">
        <v>2930</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275" t="s">
        <v>2931</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275" t="s">
        <v>2932</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thickBot="1" x14ac:dyDescent="0.3">
      <c r="A823" s="275" t="s">
        <v>2933</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2</v>
      </c>
      <c r="AE823" s="95">
        <f t="shared" si="311"/>
        <v>0.39525691699604742</v>
      </c>
      <c r="AF823">
        <f t="shared" si="312"/>
        <v>1</v>
      </c>
      <c r="AG823" s="92">
        <f t="shared" si="313"/>
        <v>1</v>
      </c>
      <c r="AH823" s="96">
        <f t="shared" si="314"/>
        <v>1</v>
      </c>
      <c r="AI823" s="97">
        <f t="shared" si="315"/>
        <v>9.0909090909090912E-2</v>
      </c>
      <c r="AJ823" s="97">
        <f t="shared" si="316"/>
        <v>9.0909090909090912E-2</v>
      </c>
      <c r="AK823" s="97">
        <f t="shared" si="317"/>
        <v>0.39525691699604742</v>
      </c>
    </row>
    <row r="824" spans="1:37" ht="25" customHeight="1" thickTop="1" thickBot="1" x14ac:dyDescent="0.3">
      <c r="A824" s="275" t="s">
        <v>2934</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2</v>
      </c>
      <c r="AE824" s="95">
        <f t="shared" si="311"/>
        <v>0.39525691699604742</v>
      </c>
      <c r="AF824">
        <f t="shared" si="312"/>
        <v>1</v>
      </c>
      <c r="AG824" s="92">
        <f t="shared" si="313"/>
        <v>1</v>
      </c>
      <c r="AH824" s="96">
        <f t="shared" si="314"/>
        <v>1</v>
      </c>
      <c r="AI824" s="97">
        <f t="shared" si="315"/>
        <v>9.0909090909090912E-2</v>
      </c>
      <c r="AJ824" s="97">
        <f t="shared" si="316"/>
        <v>9.0909090909090912E-2</v>
      </c>
      <c r="AK824" s="97">
        <f t="shared" si="317"/>
        <v>0.39525691699604742</v>
      </c>
    </row>
    <row r="825" spans="1:37" ht="25" customHeight="1" thickTop="1" x14ac:dyDescent="0.25">
      <c r="A825" s="321" t="s">
        <v>2093</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5">
        <f>SUM(AE814:AE824)</f>
        <v>4.3478260869565215</v>
      </c>
      <c r="AF825" s="65"/>
      <c r="AG825" s="98">
        <f>SUM(AG814:AG824)</f>
        <v>11</v>
      </c>
      <c r="AH825" s="99"/>
      <c r="AI825" s="100"/>
      <c r="AJ825" s="100"/>
      <c r="AK825" s="100"/>
    </row>
    <row r="826" spans="1:37" ht="25" customHeight="1" x14ac:dyDescent="0.25">
      <c r="A826" s="308" t="s">
        <v>2094</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2" t="s">
        <v>111</v>
      </c>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c r="AA828" s="312"/>
      <c r="AB828" s="312"/>
      <c r="AC828" s="312"/>
      <c r="AD828" s="111" t="s">
        <v>99</v>
      </c>
      <c r="AE828" s="112" t="s">
        <v>9</v>
      </c>
      <c r="AF828" s="92" t="s">
        <v>1988</v>
      </c>
      <c r="AG828" s="92" t="s">
        <v>1989</v>
      </c>
      <c r="AH828" s="92" t="s">
        <v>1990</v>
      </c>
      <c r="AI828" s="93" t="s">
        <v>1991</v>
      </c>
      <c r="AJ828" s="92"/>
      <c r="AK828" s="93" t="s">
        <v>1992</v>
      </c>
    </row>
    <row r="829" spans="1:37" ht="25" customHeight="1" thickTop="1" thickBot="1" x14ac:dyDescent="0.3">
      <c r="A829" s="275" t="s">
        <v>1669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5" t="s">
        <v>2897</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5" t="s">
        <v>2935</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5" t="s">
        <v>2936</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5" t="s">
        <v>2937</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1" t="s">
        <v>2095</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95">
        <f>SUM(AE829:AE833)</f>
        <v>4.3478260869565215</v>
      </c>
      <c r="AF834" s="65"/>
      <c r="AG834" s="98">
        <f>SUM(AG829:AG833)</f>
        <v>5</v>
      </c>
      <c r="AH834" s="99"/>
      <c r="AI834" s="100"/>
      <c r="AJ834" s="100"/>
      <c r="AK834" s="100"/>
    </row>
    <row r="835" spans="1:37" ht="25" customHeight="1" x14ac:dyDescent="0.25">
      <c r="A835" s="308" t="s">
        <v>2096</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2938</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2" t="s">
        <v>76</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69" t="s">
        <v>99</v>
      </c>
      <c r="AE841" s="113" t="s">
        <v>9</v>
      </c>
      <c r="AF841" s="92" t="s">
        <v>1988</v>
      </c>
      <c r="AG841" s="92" t="s">
        <v>1989</v>
      </c>
      <c r="AH841" s="92" t="s">
        <v>1990</v>
      </c>
      <c r="AI841" s="93" t="s">
        <v>1991</v>
      </c>
      <c r="AJ841" s="92"/>
      <c r="AK841" s="93" t="s">
        <v>1992</v>
      </c>
    </row>
    <row r="842" spans="1:37" ht="25" customHeight="1" thickTop="1" thickBot="1" x14ac:dyDescent="0.3">
      <c r="A842" s="275" t="s">
        <v>2939</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2</v>
      </c>
      <c r="AE842" s="95">
        <f t="shared" ref="AE842:AE854" si="324">IF(AG842=1,AK842,AG842)</f>
        <v>0.33444816053511706</v>
      </c>
      <c r="AF842">
        <f t="shared" ref="AF842:AF854" si="325">AD842/2</f>
        <v>1</v>
      </c>
      <c r="AG842" s="92">
        <f t="shared" ref="AG842:AG854" si="326">IF(AND(AF842&gt;=0,AF842&lt;=1),1,"No aplica")</f>
        <v>1</v>
      </c>
      <c r="AH842" s="96">
        <f t="shared" ref="AH842:AH854" si="327">AD842/(AG842*2)</f>
        <v>1</v>
      </c>
      <c r="AI842" s="97">
        <f t="shared" ref="AI842:AI854" si="328">IF(AG842=1,AG842/$AG$855,"No aplica")</f>
        <v>7.6923076923076927E-2</v>
      </c>
      <c r="AJ842" s="97">
        <f t="shared" ref="AJ842:AJ854" si="329">AF842*AI842</f>
        <v>7.6923076923076927E-2</v>
      </c>
      <c r="AK842" s="97">
        <f t="shared" ref="AK842:AK854" si="330">AJ842*$AE$23</f>
        <v>0.33444816053511706</v>
      </c>
    </row>
    <row r="843" spans="1:37" ht="25" customHeight="1" thickTop="1" thickBot="1" x14ac:dyDescent="0.3">
      <c r="A843" s="275" t="s">
        <v>2926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275" t="s">
        <v>2927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275" t="s">
        <v>2735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275" t="s">
        <v>2940</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275" t="s">
        <v>2941</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275" t="s">
        <v>2942</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275" t="s">
        <v>2943</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275" t="s">
        <v>2944</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275" t="s">
        <v>2945</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275" t="s">
        <v>1728</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thickBot="1" x14ac:dyDescent="0.3">
      <c r="A853" s="275" t="s">
        <v>2946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2</v>
      </c>
      <c r="AE853" s="95">
        <f t="shared" si="324"/>
        <v>0.33444816053511706</v>
      </c>
      <c r="AF853">
        <f t="shared" si="325"/>
        <v>1</v>
      </c>
      <c r="AG853" s="92">
        <f t="shared" si="326"/>
        <v>1</v>
      </c>
      <c r="AH853" s="96">
        <f t="shared" si="327"/>
        <v>1</v>
      </c>
      <c r="AI853" s="97">
        <f t="shared" si="328"/>
        <v>7.6923076923076927E-2</v>
      </c>
      <c r="AJ853" s="97">
        <f t="shared" si="329"/>
        <v>7.6923076923076927E-2</v>
      </c>
      <c r="AK853" s="97">
        <f t="shared" si="330"/>
        <v>0.33444816053511706</v>
      </c>
    </row>
    <row r="854" spans="1:37" ht="25" customHeight="1" thickTop="1" thickBot="1" x14ac:dyDescent="0.3">
      <c r="A854" s="275" t="s">
        <v>2947</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2</v>
      </c>
      <c r="AE854" s="95">
        <f t="shared" si="324"/>
        <v>0.33444816053511706</v>
      </c>
      <c r="AF854">
        <f t="shared" si="325"/>
        <v>1</v>
      </c>
      <c r="AG854" s="92">
        <f t="shared" si="326"/>
        <v>1</v>
      </c>
      <c r="AH854" s="96">
        <f t="shared" si="327"/>
        <v>1</v>
      </c>
      <c r="AI854" s="97">
        <f t="shared" si="328"/>
        <v>7.6923076923076927E-2</v>
      </c>
      <c r="AJ854" s="97">
        <f t="shared" si="329"/>
        <v>7.6923076923076927E-2</v>
      </c>
      <c r="AK854" s="97">
        <f t="shared" si="330"/>
        <v>0.33444816053511706</v>
      </c>
    </row>
    <row r="855" spans="1:37" ht="25" customHeight="1" thickTop="1" x14ac:dyDescent="0.25">
      <c r="A855" s="321" t="s">
        <v>2097</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95">
        <f>SUM(AE842:AE854)</f>
        <v>4.3478260869565206</v>
      </c>
      <c r="AF855" s="65"/>
      <c r="AG855" s="98">
        <f>SUM(AG842:AG854)</f>
        <v>13</v>
      </c>
      <c r="AH855" s="99"/>
      <c r="AI855" s="100"/>
      <c r="AJ855" s="100"/>
      <c r="AK855" s="100"/>
    </row>
    <row r="856" spans="1:37" ht="25" customHeight="1" x14ac:dyDescent="0.25">
      <c r="A856" s="308" t="s">
        <v>2098</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95">
        <f>AE855/$AE$23*100</f>
        <v>99.999999999999972</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2" t="s">
        <v>111</v>
      </c>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c r="AA858" s="312"/>
      <c r="AB858" s="312"/>
      <c r="AC858" s="312"/>
      <c r="AD858" s="111" t="s">
        <v>99</v>
      </c>
      <c r="AE858" s="112" t="s">
        <v>9</v>
      </c>
      <c r="AF858" s="92" t="s">
        <v>1988</v>
      </c>
      <c r="AG858" s="92" t="s">
        <v>1989</v>
      </c>
      <c r="AH858" s="92" t="s">
        <v>1990</v>
      </c>
      <c r="AI858" s="93" t="s">
        <v>1991</v>
      </c>
      <c r="AJ858" s="92"/>
      <c r="AK858" s="93" t="s">
        <v>1992</v>
      </c>
    </row>
    <row r="859" spans="1:37" ht="25" customHeight="1" thickTop="1" thickBot="1" x14ac:dyDescent="0.3">
      <c r="A859" s="275" t="s">
        <v>2948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5" t="s">
        <v>2949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5" t="s">
        <v>2950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5" t="s">
        <v>2951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5" t="s">
        <v>2952</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1" t="s">
        <v>2099</v>
      </c>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95">
        <f>SUM(AE859:AE863)</f>
        <v>4.3478260869565215</v>
      </c>
      <c r="AF864" s="65"/>
      <c r="AG864" s="98">
        <f>SUM(AG859:AG863)</f>
        <v>5</v>
      </c>
      <c r="AH864" s="99"/>
      <c r="AI864" s="100"/>
      <c r="AJ864" s="100"/>
      <c r="AK864" s="100"/>
    </row>
    <row r="865" spans="1:37" ht="25" customHeight="1" x14ac:dyDescent="0.25">
      <c r="A865" s="308" t="s">
        <v>2100</v>
      </c>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2959</v>
      </c>
      <c r="AE867" s="115">
        <f>AE34+AE80+AE111+AE149+AE197+AE251+AE316+AE341+AE381+AE406+AE455+AE480+AE507+AE530+AE558+AE585+AE606+AE634+AE660+AE691+AE718+AE746+AE771+AE797+AE825+AE855</f>
        <v>99.633742911153092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2960</v>
      </c>
      <c r="AE869" s="115">
        <f>AE43+AE89+AE120+AE158+AE206+AE260+AE325+AE350+AE390+AE415+AE464+AE489+AE516+AE539+AE567+AE594+AE615+AE643+AE669+AE700+AE727+AE755+AE780+AE806+AE834+AE864</f>
        <v>99.13043478260866</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2961</v>
      </c>
      <c r="AE871" s="115">
        <f>(AE867*0.8)+(AE869*0.2)</f>
        <v>99.533081285444212</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4" t="s">
        <v>2962</v>
      </c>
      <c r="B2" s="334"/>
      <c r="C2" s="334"/>
      <c r="D2" s="334"/>
      <c r="E2" s="334"/>
      <c r="F2" s="334"/>
    </row>
    <row r="3" spans="1:8" ht="18" customHeight="1" x14ac:dyDescent="0.25">
      <c r="A3" s="334" t="s">
        <v>7</v>
      </c>
      <c r="B3" s="334"/>
      <c r="C3" s="334"/>
      <c r="D3" s="334"/>
      <c r="E3" s="334"/>
      <c r="F3" s="334"/>
    </row>
    <row r="4" spans="1:8" ht="18" customHeight="1" x14ac:dyDescent="0.25">
      <c r="A4" s="123"/>
      <c r="B4" s="123"/>
      <c r="C4" s="123"/>
      <c r="D4" s="123"/>
      <c r="E4" s="123"/>
      <c r="F4" s="123"/>
    </row>
    <row r="5" spans="1:8" ht="36" customHeight="1" x14ac:dyDescent="0.25">
      <c r="A5" s="335" t="str">
        <f>IGOT!C5</f>
        <v>Red de Transporte Público de Pasajeros de la Ciudad de México</v>
      </c>
      <c r="B5" s="335"/>
      <c r="C5" s="335"/>
      <c r="D5" s="335"/>
      <c r="E5" s="335"/>
      <c r="F5" s="335"/>
    </row>
    <row r="6" spans="1:8" ht="18" customHeight="1" x14ac:dyDescent="0.25">
      <c r="A6" s="122"/>
    </row>
    <row r="7" spans="1:8" ht="18" customHeight="1" thickBot="1" x14ac:dyDescent="0.3">
      <c r="A7" s="122"/>
      <c r="B7" s="66"/>
      <c r="C7" s="124" t="s">
        <v>2289</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6" t="s">
        <v>1929</v>
      </c>
      <c r="B10" s="337" t="s">
        <v>76</v>
      </c>
      <c r="C10" s="337"/>
      <c r="D10" s="169"/>
      <c r="E10" s="338" t="s">
        <v>2475</v>
      </c>
      <c r="F10" s="338"/>
    </row>
    <row r="11" spans="1:8" ht="54" customHeight="1" thickBot="1" x14ac:dyDescent="0.3">
      <c r="A11" s="336"/>
      <c r="B11" s="129" t="s">
        <v>2290</v>
      </c>
      <c r="C11" s="130" t="s">
        <v>2291</v>
      </c>
      <c r="D11" s="170"/>
      <c r="E11" s="132" t="s">
        <v>2290</v>
      </c>
      <c r="F11" s="133" t="s">
        <v>2291</v>
      </c>
    </row>
    <row r="12" spans="1:8" ht="18" customHeight="1" thickBot="1" x14ac:dyDescent="0.3">
      <c r="A12" s="134" t="s">
        <v>2292</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2293</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2294</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2295</v>
      </c>
      <c r="B15" s="138">
        <f>'Artículo 123 (cálculo PI)'!AE149</f>
        <v>4.3478260869565224</v>
      </c>
      <c r="C15" s="135">
        <f>IF('Artículo 123 (cálculo PI)'!F11=0,"N/A",B15/(1/$C$8))</f>
        <v>100.00000000000001</v>
      </c>
      <c r="D15" s="171"/>
      <c r="E15" s="138">
        <f>'Artículo 123 (cálculo PI)'!AE158</f>
        <v>4.3478260869565215</v>
      </c>
      <c r="F15" s="138">
        <f>IF('Artículo 123 (cálculo PI)'!F11=0,"N/A",E15/(1/$C$8))</f>
        <v>100</v>
      </c>
      <c r="H15" s="75"/>
    </row>
    <row r="16" spans="1:8" ht="18" customHeight="1" thickBot="1" x14ac:dyDescent="0.3">
      <c r="A16" s="137" t="s">
        <v>2296</v>
      </c>
      <c r="B16" s="138">
        <f>'Artículo 123 (cálculo PI)'!AE197</f>
        <v>4.3478260869565242</v>
      </c>
      <c r="C16" s="135">
        <f>IF('Artículo 123 (cálculo PI)'!G11=0,"N/A",B16/(1/$C$8))</f>
        <v>100.00000000000006</v>
      </c>
      <c r="D16" s="171"/>
      <c r="E16" s="138">
        <f>'Artículo 123 (cálculo PI)'!AE206</f>
        <v>4.3478260869565215</v>
      </c>
      <c r="F16" s="138">
        <f>IF('Artículo 123 (cálculo PI)'!G11=0,"N/A",E16/(1/$C$8))</f>
        <v>100</v>
      </c>
      <c r="H16" s="75"/>
    </row>
    <row r="17" spans="1:8" ht="18" customHeight="1" thickBot="1" x14ac:dyDescent="0.3">
      <c r="A17" s="137" t="s">
        <v>2297</v>
      </c>
      <c r="B17" s="138">
        <f>'Artículo 123 (cálculo PI)'!AE251</f>
        <v>4.3478260869565206</v>
      </c>
      <c r="C17" s="135">
        <f>IF('Artículo 123 (cálculo PI)'!H11=0,"N/A",B17/(1/$C$8))</f>
        <v>99.999999999999972</v>
      </c>
      <c r="D17" s="171"/>
      <c r="E17" s="138">
        <f>'Artículo 123 (cálculo PI)'!AE260</f>
        <v>4.3478260869565215</v>
      </c>
      <c r="F17" s="138">
        <f>IF('Artículo 123 (cálculo PI)'!H11=0,"N/A",E17/(1/$C$8))</f>
        <v>100</v>
      </c>
      <c r="H17" s="75"/>
    </row>
    <row r="18" spans="1:8" ht="18" customHeight="1" thickBot="1" x14ac:dyDescent="0.3">
      <c r="A18" s="137" t="s">
        <v>2298</v>
      </c>
      <c r="B18" s="138">
        <f>'Artículo 123 (cálculo PI)'!AE316</f>
        <v>4.3478260869565251</v>
      </c>
      <c r="C18" s="135">
        <f>IF('Artículo 123 (cálculo PI)'!I11=0,"N/A",B18/(1/$C$8))</f>
        <v>100.00000000000009</v>
      </c>
      <c r="D18" s="171"/>
      <c r="E18" s="138">
        <f>'Artículo 123 (cálculo PI)'!AE325</f>
        <v>4.3478260869565215</v>
      </c>
      <c r="F18" s="138">
        <f>IF('Artículo 123 (cálculo PI)'!I11=0,"N/A",E18/(1/$C$8))</f>
        <v>100</v>
      </c>
      <c r="H18" s="75"/>
    </row>
    <row r="19" spans="1:8" ht="18" customHeight="1" thickBot="1" x14ac:dyDescent="0.3">
      <c r="A19" s="137" t="s">
        <v>2299</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2300</v>
      </c>
      <c r="B20" s="138">
        <f>'Artículo 123 (cálculo PI)'!AE381</f>
        <v>4.2533081285444236</v>
      </c>
      <c r="C20" s="135">
        <f>IF('Artículo 123 (cálculo PI)'!K11=0,"N/A",B20/(1/$C$8))</f>
        <v>97.826086956521749</v>
      </c>
      <c r="D20" s="171"/>
      <c r="E20" s="138">
        <f>'Artículo 123 (cálculo PI)'!AE390</f>
        <v>3.9130434782608692</v>
      </c>
      <c r="F20" s="138">
        <f>IF('Artículo 123 (cálculo PI)'!K11=0,"N/A",E20/(1/$C$8))</f>
        <v>90</v>
      </c>
      <c r="H20" s="75"/>
    </row>
    <row r="21" spans="1:8" ht="18" customHeight="1" thickBot="1" x14ac:dyDescent="0.3">
      <c r="A21" s="137" t="s">
        <v>2301</v>
      </c>
      <c r="B21" s="138">
        <f>'Artículo 123 (cálculo PI)'!AE406</f>
        <v>4.0760869565217392</v>
      </c>
      <c r="C21" s="135">
        <f>IF('Artículo 123 (cálculo PI)'!L11=0,"N/A",B21/(1/$C$8))</f>
        <v>93.75</v>
      </c>
      <c r="D21" s="171"/>
      <c r="E21" s="138">
        <f>'Artículo 123 (cálculo PI)'!AE415</f>
        <v>3.9130434782608692</v>
      </c>
      <c r="F21" s="138">
        <f>IF('Artículo 123 (cálculo PI)'!L11=0,"N/A",E21/(1/$C$8))</f>
        <v>90</v>
      </c>
      <c r="H21" s="75"/>
    </row>
    <row r="22" spans="1:8" ht="18" customHeight="1" thickBot="1" x14ac:dyDescent="0.3">
      <c r="A22" s="137" t="s">
        <v>2302</v>
      </c>
      <c r="B22" s="138">
        <f>'Artículo 123 (cálculo PI)'!AE455</f>
        <v>4.3478260869565206</v>
      </c>
      <c r="C22" s="135">
        <f>IF('Artículo 123 (cálculo PI)'!M11=0,"N/A",B22/(1/$C$8))</f>
        <v>99.999999999999972</v>
      </c>
      <c r="D22" s="171"/>
      <c r="E22" s="138">
        <f>'Artículo 123 (cálculo PI)'!AE464</f>
        <v>4.3478260869565215</v>
      </c>
      <c r="F22" s="138">
        <f>IF('Artículo 123 (cálculo PI)'!M11=0,"N/A",E22/(1/$C$8))</f>
        <v>100</v>
      </c>
      <c r="H22" s="75"/>
    </row>
    <row r="23" spans="1:8" ht="18" customHeight="1" thickBot="1" x14ac:dyDescent="0.3">
      <c r="A23" s="137" t="s">
        <v>2303</v>
      </c>
      <c r="B23" s="138">
        <f>'Artículo 123 (cálculo PI)'!AE480</f>
        <v>4.3478260869565224</v>
      </c>
      <c r="C23" s="135">
        <f>IF('Artículo 123 (cálculo PI)'!N11=0,"N/A",B23/(1/$C$8))</f>
        <v>100.00000000000001</v>
      </c>
      <c r="D23" s="171"/>
      <c r="E23" s="138">
        <f>'Artículo 123 (cálculo PI)'!AE489</f>
        <v>4.3478260869565215</v>
      </c>
      <c r="F23" s="138">
        <f>IF('Artículo 123 (cálculo PI)'!N11=0,"N/A",E23/(1/$C$8))</f>
        <v>100</v>
      </c>
      <c r="H23" s="75"/>
    </row>
    <row r="24" spans="1:8" ht="18" customHeight="1" thickBot="1" x14ac:dyDescent="0.3">
      <c r="A24" s="137" t="s">
        <v>2304</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2305</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2306</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2307</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2308</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2309</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2310</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2311</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2312</v>
      </c>
      <c r="B32" s="138">
        <f>'Artículo 123 (cálculo PI)'!AE718</f>
        <v>4.3478260869565224</v>
      </c>
      <c r="C32" s="135">
        <f>IF('Artículo 123 (cálculo PI)'!W11=0,"N/A",B32/(1/$C$8))</f>
        <v>100.00000000000001</v>
      </c>
      <c r="D32" s="128"/>
      <c r="E32" s="138">
        <f>'Artículo 123 (cálculo PI)'!AE727</f>
        <v>4.3478260869565215</v>
      </c>
      <c r="F32" s="138">
        <f>IF('Artículo 123 (cálculo PI)'!W11=0,"N/A",E32/(1/$C$8))</f>
        <v>100</v>
      </c>
      <c r="H32" s="75"/>
    </row>
    <row r="33" spans="1:8" ht="18" customHeight="1" thickBot="1" x14ac:dyDescent="0.3">
      <c r="A33" s="137" t="s">
        <v>2313</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2314</v>
      </c>
      <c r="B34" s="138">
        <f>'Artículo 123 (cálculo PI)'!AE771</f>
        <v>4.3478260869565224</v>
      </c>
      <c r="C34" s="135">
        <f>IF('Artículo 123 (cálculo PI)'!Y11=0,"N/A",B34/(1/$C$8))</f>
        <v>100.00000000000001</v>
      </c>
      <c r="D34" s="128"/>
      <c r="E34" s="138">
        <f>'Artículo 123 (cálculo PI)'!AE780</f>
        <v>4.3478260869565215</v>
      </c>
      <c r="F34" s="138">
        <f>IF('Artículo 123 (cálculo PI)'!Y11=0,"N/A",E34/(1/$C$8))</f>
        <v>100</v>
      </c>
      <c r="H34" s="75"/>
    </row>
    <row r="35" spans="1:8" ht="18" customHeight="1" thickBot="1" x14ac:dyDescent="0.3">
      <c r="A35" s="137" t="s">
        <v>2315</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2316</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2317</v>
      </c>
      <c r="B37" s="138">
        <f>'Artículo 123 (cálculo PI)'!AE855</f>
        <v>4.3478260869565206</v>
      </c>
      <c r="C37" s="135">
        <f>IF('Artículo 123 (cálculo PI)'!AB11=0,"N/A",B37/(1/$C$8))</f>
        <v>99.999999999999972</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2963</v>
      </c>
      <c r="B39" s="138">
        <f>SUM(B12:B37)</f>
        <v>99.633742911153092</v>
      </c>
      <c r="C39" s="128"/>
      <c r="D39" s="128"/>
      <c r="E39" s="138">
        <f>SUM(E12:E37)</f>
        <v>99.13043478260866</v>
      </c>
    </row>
    <row r="40" spans="1:8" ht="6" customHeight="1" thickBot="1" x14ac:dyDescent="0.3"/>
    <row r="41" spans="1:8" s="122" customFormat="1" ht="18" customHeight="1" thickBot="1" x14ac:dyDescent="0.3">
      <c r="A41" s="140" t="s">
        <v>2964</v>
      </c>
      <c r="B41" s="138">
        <f>(B39*0.8)+(E39*0.2)</f>
        <v>99.533081285444212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4" t="s">
        <v>2962</v>
      </c>
      <c r="B2" s="334"/>
      <c r="C2" s="334"/>
      <c r="D2" s="334"/>
      <c r="E2" s="334"/>
      <c r="F2" s="334"/>
    </row>
    <row r="3" spans="1:6" ht="18" customHeight="1" x14ac:dyDescent="0.25">
      <c r="A3" s="334" t="s">
        <v>2965</v>
      </c>
      <c r="B3" s="334"/>
      <c r="C3" s="334"/>
      <c r="D3" s="334"/>
      <c r="E3" s="334"/>
      <c r="F3" s="334"/>
    </row>
    <row r="4" spans="1:6" ht="18" customHeight="1" x14ac:dyDescent="0.25">
      <c r="A4" s="123"/>
      <c r="B4" s="123"/>
      <c r="C4" s="123"/>
      <c r="D4" s="123"/>
      <c r="E4" s="123"/>
      <c r="F4" s="123"/>
    </row>
    <row r="5" spans="1:6" ht="36" customHeight="1" x14ac:dyDescent="0.25">
      <c r="A5" s="335" t="str">
        <f>IGOT!C5</f>
        <v>Red de Transporte Público de Pasajeros de la Ciudad de México</v>
      </c>
      <c r="B5" s="335"/>
      <c r="C5" s="335"/>
      <c r="D5" s="335"/>
      <c r="E5" s="335"/>
      <c r="F5" s="335"/>
    </row>
    <row r="6" spans="1:6" ht="18" customHeight="1" x14ac:dyDescent="0.25">
      <c r="A6" s="122"/>
    </row>
    <row r="7" spans="1:6" ht="18" customHeight="1" thickBot="1" x14ac:dyDescent="0.3">
      <c r="A7" s="122"/>
      <c r="B7" s="66"/>
      <c r="C7" s="124" t="s">
        <v>2289</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6" t="s">
        <v>1929</v>
      </c>
      <c r="B10" s="337" t="s">
        <v>76</v>
      </c>
      <c r="C10" s="337"/>
      <c r="D10" s="169"/>
      <c r="E10" s="338" t="s">
        <v>2475</v>
      </c>
      <c r="F10" s="338"/>
    </row>
    <row r="11" spans="1:6" ht="54" customHeight="1" thickBot="1" x14ac:dyDescent="0.3">
      <c r="A11" s="336"/>
      <c r="B11" s="129" t="s">
        <v>2290</v>
      </c>
      <c r="C11" s="130" t="s">
        <v>2291</v>
      </c>
      <c r="D11" s="170"/>
      <c r="E11" s="132" t="s">
        <v>2290</v>
      </c>
      <c r="F11" s="133" t="s">
        <v>2291</v>
      </c>
    </row>
    <row r="12" spans="1:6" ht="18" customHeight="1" thickBot="1" x14ac:dyDescent="0.3">
      <c r="A12" s="134" t="s">
        <v>2292</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2293</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2294</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2295</v>
      </c>
      <c r="B15" s="138">
        <f>'Artículo 123 (cálculo PNT)'!AE149</f>
        <v>4.3478260869565224</v>
      </c>
      <c r="C15" s="135">
        <f>IF('Artículo 123 (cálculo PNT)'!F11=0,"N/A",B15/(1/$C$8))</f>
        <v>100.00000000000001</v>
      </c>
      <c r="D15" s="171"/>
      <c r="E15" s="138">
        <f>'Artículo 123 (cálculo PNT)'!AE158</f>
        <v>3.9130434782608692</v>
      </c>
      <c r="F15" s="138">
        <f>IF('Artículo 123 (cálculo PNT)'!F11=0,"N/A",E15/(1/$C$8))</f>
        <v>90</v>
      </c>
    </row>
    <row r="16" spans="1:6" ht="18" customHeight="1" thickBot="1" x14ac:dyDescent="0.3">
      <c r="A16" s="137" t="s">
        <v>2296</v>
      </c>
      <c r="B16" s="138">
        <f>'Artículo 123 (cálculo PNT)'!AE197</f>
        <v>4.3478260869565242</v>
      </c>
      <c r="C16" s="135">
        <f>IF('Artículo 123 (cálculo PNT)'!G11=0,"N/A",B16/(1/$C$8))</f>
        <v>100.00000000000006</v>
      </c>
      <c r="D16" s="171"/>
      <c r="E16" s="138">
        <f>'Artículo 123 (cálculo PNT)'!AE206</f>
        <v>4.3478260869565215</v>
      </c>
      <c r="F16" s="138">
        <f>IF('Artículo 123 (cálculo PNT)'!G11=0,"N/A",E16/(1/$C$8))</f>
        <v>100</v>
      </c>
    </row>
    <row r="17" spans="1:6" ht="18" customHeight="1" thickBot="1" x14ac:dyDescent="0.3">
      <c r="A17" s="137" t="s">
        <v>2297</v>
      </c>
      <c r="B17" s="138">
        <f>'Artículo 123 (cálculo PNT)'!AE251</f>
        <v>4.3478260869565206</v>
      </c>
      <c r="C17" s="135">
        <f>IF('Artículo 123 (cálculo PNT)'!H11=0,"N/A",B17/(1/$C$8))</f>
        <v>99.999999999999972</v>
      </c>
      <c r="D17" s="171"/>
      <c r="E17" s="138">
        <f>'Artículo 123 (cálculo PNT)'!AE260</f>
        <v>4.3478260869565215</v>
      </c>
      <c r="F17" s="138">
        <f>IF('Artículo 123 (cálculo PNT)'!H11=0,"N/A",E17/(1/$C$8))</f>
        <v>100</v>
      </c>
    </row>
    <row r="18" spans="1:6" ht="18" customHeight="1" thickBot="1" x14ac:dyDescent="0.3">
      <c r="A18" s="137" t="s">
        <v>2298</v>
      </c>
      <c r="B18" s="138">
        <f>'Artículo 123 (cálculo PNT)'!AE316</f>
        <v>4.3478260869565251</v>
      </c>
      <c r="C18" s="135">
        <f>IF('Artículo 123 (cálculo PNT)'!I11=0,"N/A",B18/(1/$C$8))</f>
        <v>100.00000000000009</v>
      </c>
      <c r="D18" s="171"/>
      <c r="E18" s="138">
        <f>'Artículo 123 (cálculo PNT)'!AE325</f>
        <v>4.3478260869565215</v>
      </c>
      <c r="F18" s="138">
        <f>IF('Artículo 123 (cálculo PNT)'!I11=0,"N/A",E18/(1/$C$8))</f>
        <v>100</v>
      </c>
    </row>
    <row r="19" spans="1:6" ht="18" customHeight="1" thickBot="1" x14ac:dyDescent="0.3">
      <c r="A19" s="137" t="s">
        <v>2299</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2300</v>
      </c>
      <c r="B20" s="138">
        <f>'Artículo 123 (cálculo PNT)'!AE381</f>
        <v>4.2533081285444236</v>
      </c>
      <c r="C20" s="135">
        <f>IF('Artículo 123 (cálculo PNT)'!K11=0,"N/A",B20/(1/$C$8))</f>
        <v>97.826086956521749</v>
      </c>
      <c r="D20" s="171"/>
      <c r="E20" s="138">
        <f>'Artículo 123 (cálculo PNT)'!AE390</f>
        <v>3.9130434782608692</v>
      </c>
      <c r="F20" s="138">
        <f>IF('Artículo 123 (cálculo PNT)'!K11=0,"N/A",E20/(1/$C$8))</f>
        <v>90</v>
      </c>
    </row>
    <row r="21" spans="1:6" ht="18" customHeight="1" thickBot="1" x14ac:dyDescent="0.3">
      <c r="A21" s="137" t="s">
        <v>2301</v>
      </c>
      <c r="B21" s="138">
        <f>'Artículo 123 (cálculo PNT)'!AE406</f>
        <v>4.0760869565217392</v>
      </c>
      <c r="C21" s="135">
        <f>IF('Artículo 123 (cálculo PNT)'!L11=0,"N/A",B21/(1/$C$8))</f>
        <v>93.75</v>
      </c>
      <c r="D21" s="171"/>
      <c r="E21" s="138">
        <f>'Artículo 123 (cálculo PNT)'!AE415</f>
        <v>4.3478260869565215</v>
      </c>
      <c r="F21" s="138">
        <f>IF('Artículo 123 (cálculo PNT)'!L11=0,"N/A",E21/(1/$C$8))</f>
        <v>100</v>
      </c>
    </row>
    <row r="22" spans="1:6" ht="18" customHeight="1" thickBot="1" x14ac:dyDescent="0.3">
      <c r="A22" s="137" t="s">
        <v>2302</v>
      </c>
      <c r="B22" s="138">
        <f>'Artículo 123 (cálculo PNT)'!AE455</f>
        <v>4.3478260869565206</v>
      </c>
      <c r="C22" s="135">
        <f>IF('Artículo 123 (cálculo PNT)'!M11=0,"N/A",B22/(1/$C$8))</f>
        <v>99.999999999999972</v>
      </c>
      <c r="D22" s="171"/>
      <c r="E22" s="138">
        <f>'Artículo 123 (cálculo PNT)'!AE464</f>
        <v>4.3478260869565215</v>
      </c>
      <c r="F22" s="138">
        <f>IF('Artículo 123 (cálculo PNT)'!M11=0,"N/A",E22/(1/$C$8))</f>
        <v>100</v>
      </c>
    </row>
    <row r="23" spans="1:6" ht="18" customHeight="1" thickBot="1" x14ac:dyDescent="0.3">
      <c r="A23" s="137" t="s">
        <v>2303</v>
      </c>
      <c r="B23" s="138">
        <f>'Artículo 123 (cálculo PNT)'!AE480</f>
        <v>4.3478260869565224</v>
      </c>
      <c r="C23" s="135">
        <f>IF('Artículo 123 (cálculo PNT)'!N11=0,"N/A",B23/(1/$C$8))</f>
        <v>100.00000000000001</v>
      </c>
      <c r="D23" s="171"/>
      <c r="E23" s="138">
        <f>'Artículo 123 (cálculo PNT)'!AE489</f>
        <v>4.3478260869565215</v>
      </c>
      <c r="F23" s="138">
        <f>IF('Artículo 123 (cálculo PNT)'!N11=0,"N/A",E23/(1/$C$8))</f>
        <v>100</v>
      </c>
    </row>
    <row r="24" spans="1:6" ht="18" customHeight="1" thickBot="1" x14ac:dyDescent="0.3">
      <c r="A24" s="137" t="s">
        <v>2304</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2305</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2306</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2307</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2308</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2309</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2310</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2311</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2312</v>
      </c>
      <c r="B32" s="138">
        <f>'Artículo 123 (cálculo PNT)'!AE718</f>
        <v>4.3478260869565224</v>
      </c>
      <c r="C32" s="135">
        <f>IF('Artículo 123 (cálculo PNT)'!W11=0,"N/A",B32/(1/$C$8))</f>
        <v>100.00000000000001</v>
      </c>
      <c r="D32" s="128"/>
      <c r="E32" s="138">
        <f>'Artículo 123 (cálculo PNT)'!AE727</f>
        <v>4.3478260869565215</v>
      </c>
      <c r="F32" s="138">
        <f>IF('Artículo 123 (cálculo PNT)'!W11=0,"N/A",E32/(1/$C$8))</f>
        <v>100</v>
      </c>
    </row>
    <row r="33" spans="1:6" ht="18" customHeight="1" thickBot="1" x14ac:dyDescent="0.3">
      <c r="A33" s="137" t="s">
        <v>2313</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2314</v>
      </c>
      <c r="B34" s="138">
        <f>'Artículo 123 (cálculo PNT)'!AE771</f>
        <v>4.3478260869565224</v>
      </c>
      <c r="C34" s="135">
        <f>IF('Artículo 123 (cálculo PNT)'!Y11=0,"N/A",B34/(1/$C$8))</f>
        <v>100.00000000000001</v>
      </c>
      <c r="D34" s="128"/>
      <c r="E34" s="138">
        <f>'Artículo 123 (cálculo PNT)'!AE780</f>
        <v>4.3478260869565215</v>
      </c>
      <c r="F34" s="138">
        <f>IF('Artículo 123 (cálculo PNT)'!Y11=0,"N/A",E34/(1/$C$8))</f>
        <v>100</v>
      </c>
    </row>
    <row r="35" spans="1:6" ht="18" customHeight="1" thickBot="1" x14ac:dyDescent="0.3">
      <c r="A35" s="137" t="s">
        <v>2315</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2316</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2317</v>
      </c>
      <c r="B37" s="138">
        <f>'Artículo 123 (cálculo PNT)'!AE855</f>
        <v>4.3478260869565206</v>
      </c>
      <c r="C37" s="135">
        <f>IF('Artículo 123 (cálculo PNT)'!AB11=0,"N/A",B37/(1/$C$8))</f>
        <v>99.999999999999972</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2963</v>
      </c>
      <c r="B39" s="138">
        <f>SUM(B12:B37)</f>
        <v>99.633742911153092</v>
      </c>
      <c r="C39" s="128"/>
      <c r="D39" s="128"/>
      <c r="E39" s="138">
        <f>SUM(E12:E37)</f>
        <v>99.13043478260866</v>
      </c>
    </row>
    <row r="40" spans="1:6" ht="6" customHeight="1" thickBot="1" x14ac:dyDescent="0.3"/>
    <row r="41" spans="1:6" s="122" customFormat="1" ht="18" customHeight="1" thickBot="1" x14ac:dyDescent="0.3">
      <c r="A41" s="140" t="s">
        <v>2964</v>
      </c>
      <c r="B41" s="138">
        <f>(B39*0.8)+(E39*0.2)</f>
        <v>99.533081285444212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5"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2966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5" t="s">
        <v>2967</v>
      </c>
      <c r="B17" s="305"/>
      <c r="C17" s="305"/>
      <c r="D17" s="305"/>
      <c r="E17" s="305"/>
      <c r="F17" s="305"/>
      <c r="G17" s="305"/>
      <c r="H17" s="306">
        <f>'Artículo 141 (cálculo PI)'!AE35</f>
        <v>99.999999999999986</v>
      </c>
      <c r="I17" s="306"/>
      <c r="J17" s="42"/>
      <c r="K17" s="42"/>
      <c r="L17" s="43"/>
      <c r="M17" s="305" t="s">
        <v>2968</v>
      </c>
      <c r="N17" s="305"/>
      <c r="O17" s="305"/>
      <c r="P17" s="305"/>
      <c r="Q17" s="305"/>
      <c r="R17" s="306">
        <f>'Artículo 141 (cálculo PI)'!AE37</f>
        <v>100</v>
      </c>
      <c r="S17" s="306"/>
      <c r="T17" s="44"/>
      <c r="U17" s="44"/>
      <c r="V17" s="44"/>
      <c r="W17" s="305"/>
      <c r="X17" s="305"/>
      <c r="Y17" s="305"/>
      <c r="Z17" s="305"/>
      <c r="AA17" s="305"/>
      <c r="AB17" s="305"/>
      <c r="AC17" s="305"/>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5" t="s">
        <v>2967</v>
      </c>
      <c r="B22" s="305"/>
      <c r="C22" s="305"/>
      <c r="D22" s="305"/>
      <c r="E22" s="305"/>
      <c r="F22" s="305"/>
      <c r="G22" s="305"/>
      <c r="H22" s="306">
        <f>'Artículo 141 (cálculo PNT)'!AE35</f>
        <v>99.999999999999986</v>
      </c>
      <c r="I22" s="306"/>
      <c r="J22" s="42"/>
      <c r="K22" s="42"/>
      <c r="L22" s="43"/>
      <c r="M22" s="305" t="s">
        <v>2968</v>
      </c>
      <c r="N22" s="305"/>
      <c r="O22" s="305"/>
      <c r="P22" s="305"/>
      <c r="Q22" s="305"/>
      <c r="R22" s="306">
        <f>'Artículo 141 (cálculo PNT)'!AE37</f>
        <v>100</v>
      </c>
      <c r="S22" s="306"/>
      <c r="T22" s="44"/>
      <c r="U22" s="44"/>
      <c r="V22" s="44"/>
      <c r="W22" s="305"/>
      <c r="X22" s="305"/>
      <c r="Y22" s="305"/>
      <c r="Z22" s="305"/>
      <c r="AA22" s="305"/>
      <c r="AB22" s="305"/>
      <c r="AC22" s="305"/>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2969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6" t="s">
        <v>2970</v>
      </c>
      <c r="B29" s="346"/>
      <c r="C29" s="346"/>
      <c r="D29" s="346"/>
      <c r="E29" s="346"/>
      <c r="F29" s="346"/>
      <c r="G29" s="346"/>
      <c r="H29" s="346"/>
      <c r="I29" s="346"/>
      <c r="J29" s="346"/>
      <c r="K29" s="346"/>
      <c r="L29" s="346"/>
      <c r="M29" s="346"/>
      <c r="N29" s="346"/>
      <c r="O29" s="346"/>
      <c r="P29" s="346"/>
      <c r="Q29" s="346"/>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47" t="s">
        <v>76</v>
      </c>
      <c r="B30" s="347"/>
      <c r="C30" s="347"/>
      <c r="D30" s="347"/>
      <c r="E30" s="347"/>
      <c r="F30" s="347"/>
      <c r="G30" s="347"/>
      <c r="H30" s="347"/>
      <c r="I30" s="347"/>
      <c r="J30" s="347"/>
      <c r="K30" s="347"/>
      <c r="L30" s="347"/>
      <c r="M30" s="347"/>
      <c r="N30" s="347"/>
      <c r="O30" s="347"/>
      <c r="P30" s="347"/>
      <c r="Q30" s="172" t="s">
        <v>99</v>
      </c>
      <c r="R30" s="348" t="s">
        <v>100</v>
      </c>
      <c r="S30" s="348"/>
      <c r="T30" s="348"/>
      <c r="U30" s="348"/>
      <c r="V30" s="348"/>
      <c r="W30" s="348"/>
      <c r="X30" s="348"/>
      <c r="Y30" s="348"/>
      <c r="Z30" s="348"/>
      <c r="AA30" s="348"/>
      <c r="AB30" s="348"/>
      <c r="AC30" s="348"/>
      <c r="AD30" s="348"/>
      <c r="AE30" s="348"/>
      <c r="AF30" s="173" t="s">
        <v>99</v>
      </c>
      <c r="AG30" s="349" t="s">
        <v>8</v>
      </c>
      <c r="AH30" s="349"/>
      <c r="AI30" s="349"/>
      <c r="AJ30" s="349"/>
      <c r="AK30" s="349"/>
      <c r="AL30" s="349"/>
      <c r="AM30" s="349"/>
      <c r="AN30" s="349"/>
      <c r="AO30" s="349"/>
      <c r="AP30" s="349"/>
      <c r="AQ30" s="349"/>
      <c r="AR30" s="349"/>
      <c r="AS30" s="349"/>
      <c r="AT30" s="349"/>
    </row>
    <row r="31" spans="1:256" ht="63" customHeight="1" x14ac:dyDescent="0.25">
      <c r="A31" s="350" t="s">
        <v>2971</v>
      </c>
      <c r="B31" s="350"/>
      <c r="C31" s="350"/>
      <c r="D31" s="350"/>
      <c r="E31" s="350"/>
      <c r="F31" s="350"/>
      <c r="G31" s="350"/>
      <c r="H31" s="350"/>
      <c r="I31" s="350"/>
      <c r="J31" s="350"/>
      <c r="K31" s="350"/>
      <c r="L31" s="350"/>
      <c r="M31" s="350"/>
      <c r="N31" s="350"/>
      <c r="O31" s="350"/>
      <c r="P31" s="350"/>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0" t="s">
        <v>2972</v>
      </c>
      <c r="B32" s="350"/>
      <c r="C32" s="350"/>
      <c r="D32" s="350"/>
      <c r="E32" s="350"/>
      <c r="F32" s="350"/>
      <c r="G32" s="350"/>
      <c r="H32" s="350"/>
      <c r="I32" s="350"/>
      <c r="J32" s="350"/>
      <c r="K32" s="350"/>
      <c r="L32" s="350"/>
      <c r="M32" s="350"/>
      <c r="N32" s="350"/>
      <c r="O32" s="350"/>
      <c r="P32" s="350"/>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0" t="s">
        <v>2973</v>
      </c>
      <c r="B33" s="350"/>
      <c r="C33" s="350"/>
      <c r="D33" s="350"/>
      <c r="E33" s="350"/>
      <c r="F33" s="350"/>
      <c r="G33" s="350"/>
      <c r="H33" s="350"/>
      <c r="I33" s="350"/>
      <c r="J33" s="350"/>
      <c r="K33" s="350"/>
      <c r="L33" s="350"/>
      <c r="M33" s="350"/>
      <c r="N33" s="350"/>
      <c r="O33" s="350"/>
      <c r="P33" s="350"/>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x14ac:dyDescent="0.25">
      <c r="A35" s="351" t="s">
        <v>111</v>
      </c>
      <c r="B35" s="351"/>
      <c r="C35" s="351"/>
      <c r="D35" s="351"/>
      <c r="E35" s="351"/>
      <c r="F35" s="351"/>
      <c r="G35" s="351"/>
      <c r="H35" s="351"/>
      <c r="I35" s="351"/>
      <c r="J35" s="351"/>
      <c r="K35" s="351"/>
      <c r="L35" s="351"/>
      <c r="M35" s="351"/>
      <c r="N35" s="351"/>
      <c r="O35" s="351"/>
      <c r="P35" s="351"/>
      <c r="Q35" s="176" t="s">
        <v>99</v>
      </c>
      <c r="R35" s="352" t="s">
        <v>100</v>
      </c>
      <c r="S35" s="352"/>
      <c r="T35" s="352"/>
      <c r="U35" s="352"/>
      <c r="V35" s="352"/>
      <c r="W35" s="352"/>
      <c r="X35" s="352"/>
      <c r="Y35" s="352"/>
      <c r="Z35" s="352"/>
      <c r="AA35" s="352"/>
      <c r="AB35" s="352"/>
      <c r="AC35" s="352"/>
      <c r="AD35" s="352"/>
      <c r="AE35" s="352"/>
      <c r="AF35" s="177" t="s">
        <v>99</v>
      </c>
      <c r="AG35" s="353" t="s">
        <v>8</v>
      </c>
      <c r="AH35" s="353"/>
      <c r="AI35" s="353"/>
      <c r="AJ35" s="353"/>
      <c r="AK35" s="353"/>
      <c r="AL35" s="353"/>
      <c r="AM35" s="353"/>
      <c r="AN35" s="353"/>
      <c r="AO35" s="353"/>
      <c r="AP35" s="353"/>
      <c r="AQ35" s="353"/>
      <c r="AR35" s="353"/>
      <c r="AS35" s="353"/>
      <c r="AT35" s="353"/>
    </row>
    <row r="36" spans="1:46" ht="45" customHeight="1" x14ac:dyDescent="0.25">
      <c r="A36" s="350" t="s">
        <v>2974</v>
      </c>
      <c r="B36" s="350"/>
      <c r="C36" s="350"/>
      <c r="D36" s="350"/>
      <c r="E36" s="350"/>
      <c r="F36" s="350"/>
      <c r="G36" s="350"/>
      <c r="H36" s="350"/>
      <c r="I36" s="350"/>
      <c r="J36" s="350"/>
      <c r="K36" s="350"/>
      <c r="L36" s="350"/>
      <c r="M36" s="350"/>
      <c r="N36" s="350"/>
      <c r="O36" s="350"/>
      <c r="P36" s="350"/>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50" t="s">
        <v>2975</v>
      </c>
      <c r="B37" s="350"/>
      <c r="C37" s="350"/>
      <c r="D37" s="350"/>
      <c r="E37" s="350"/>
      <c r="F37" s="350"/>
      <c r="G37" s="350"/>
      <c r="H37" s="350"/>
      <c r="I37" s="350"/>
      <c r="J37" s="350"/>
      <c r="K37" s="350"/>
      <c r="L37" s="350"/>
      <c r="M37" s="350"/>
      <c r="N37" s="350"/>
      <c r="O37" s="350"/>
      <c r="P37" s="350"/>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50" t="s">
        <v>2976</v>
      </c>
      <c r="B38" s="350"/>
      <c r="C38" s="350"/>
      <c r="D38" s="350"/>
      <c r="E38" s="350"/>
      <c r="F38" s="350"/>
      <c r="G38" s="350"/>
      <c r="H38" s="350"/>
      <c r="I38" s="350"/>
      <c r="J38" s="350"/>
      <c r="K38" s="350"/>
      <c r="L38" s="350"/>
      <c r="M38" s="350"/>
      <c r="N38" s="350"/>
      <c r="O38" s="350"/>
      <c r="P38" s="350"/>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50" t="s">
        <v>2977</v>
      </c>
      <c r="B39" s="350"/>
      <c r="C39" s="350"/>
      <c r="D39" s="350"/>
      <c r="E39" s="350"/>
      <c r="F39" s="350"/>
      <c r="G39" s="350"/>
      <c r="H39" s="350"/>
      <c r="I39" s="350"/>
      <c r="J39" s="350"/>
      <c r="K39" s="350"/>
      <c r="L39" s="350"/>
      <c r="M39" s="350"/>
      <c r="N39" s="350"/>
      <c r="O39" s="350"/>
      <c r="P39" s="350"/>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50" t="s">
        <v>2978</v>
      </c>
      <c r="B40" s="350"/>
      <c r="C40" s="350"/>
      <c r="D40" s="350"/>
      <c r="E40" s="350"/>
      <c r="F40" s="350"/>
      <c r="G40" s="350"/>
      <c r="H40" s="350"/>
      <c r="I40" s="350"/>
      <c r="J40" s="350"/>
      <c r="K40" s="350"/>
      <c r="L40" s="350"/>
      <c r="M40" s="350"/>
      <c r="N40" s="350"/>
      <c r="O40" s="350"/>
      <c r="P40" s="350"/>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F9oN40m2VkYC4rkE8dRtb45MvklQG3MNLkOmGGV6VSR93AWsMAf1dhkIbVm6i+asd7bW6nhEV1FjDQTYpX3oBg==" saltValue="AOBjzJfH7d0nwfBoAVsir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6" zoomScale="75" zoomScaleNormal="75" workbookViewId="0">
      <selection activeCell="L21" sqref="L21"/>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75</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Red de Transporte Público de Pasajeros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76</v>
      </c>
      <c r="I9" s="7" t="s">
        <v>77</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99.999999999999943</v>
      </c>
      <c r="H11" s="12"/>
      <c r="I11" s="11">
        <f>'Artículo 121 (cálculo PI)'!AE2279</f>
        <v>98.936170212765902</v>
      </c>
      <c r="J11" s="12"/>
      <c r="K11" s="11">
        <f>G11*0.8+I11*0.2</f>
        <v>99.787234042553138</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PI)'!AE867</f>
        <v>99.633742911153092</v>
      </c>
      <c r="H13" s="12"/>
      <c r="I13" s="11">
        <f>'Artículo 123 (cálculo PI)'!AE869</f>
        <v>99.13043478260866</v>
      </c>
      <c r="J13" s="12"/>
      <c r="K13" s="11">
        <f>G13*0.8+I13*0.2</f>
        <v>99.533081285444212</v>
      </c>
    </row>
    <row r="14" spans="2:256" ht="6" customHeight="1" thickBot="1" x14ac:dyDescent="0.3">
      <c r="G14" s="14"/>
      <c r="H14" s="12"/>
      <c r="I14" s="14"/>
      <c r="J14" s="12"/>
      <c r="K14" s="14"/>
    </row>
    <row r="15" spans="2:256" ht="24" customHeight="1" thickBot="1" x14ac:dyDescent="0.3">
      <c r="B15" s="249" t="s">
        <v>12</v>
      </c>
      <c r="C15" s="249"/>
      <c r="D15" s="249"/>
      <c r="E15" s="249"/>
      <c r="F15" s="225">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49" t="s">
        <v>14</v>
      </c>
      <c r="C19" s="249"/>
      <c r="D19" s="249"/>
      <c r="E19" s="249"/>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49" t="s">
        <v>15</v>
      </c>
      <c r="C21" s="249"/>
      <c r="D21" s="249"/>
      <c r="E21" s="249"/>
      <c r="G21" s="21" t="s">
        <v>78</v>
      </c>
      <c r="H21" s="12"/>
      <c r="I21" s="21" t="s">
        <v>78</v>
      </c>
      <c r="J21" s="12"/>
      <c r="K21" s="11">
        <f>'Artículo 145 (cálculo PI)'!R14</f>
        <v>100</v>
      </c>
    </row>
    <row r="22" spans="2:11" ht="6" customHeight="1" thickBot="1" x14ac:dyDescent="0.3">
      <c r="G22" s="14"/>
      <c r="H22" s="12"/>
      <c r="I22" s="14"/>
      <c r="J22" s="12"/>
      <c r="K22" s="14"/>
    </row>
    <row r="23" spans="2:11" ht="24" customHeight="1" thickBot="1" x14ac:dyDescent="0.3">
      <c r="B23" s="249" t="s">
        <v>16</v>
      </c>
      <c r="C23" s="249"/>
      <c r="D23" s="249"/>
      <c r="E23" s="249"/>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49" t="s">
        <v>17</v>
      </c>
      <c r="C25" s="249"/>
      <c r="D25" s="249"/>
      <c r="E25" s="249"/>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49" t="s">
        <v>18</v>
      </c>
      <c r="C27" s="249"/>
      <c r="D27" s="249"/>
      <c r="E27" s="249"/>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9" t="s">
        <v>79</v>
      </c>
      <c r="C29" s="259"/>
      <c r="D29" s="259"/>
      <c r="E29" s="259"/>
      <c r="F29" s="259"/>
      <c r="G29" s="259"/>
      <c r="H29" s="259"/>
      <c r="I29" s="259"/>
      <c r="K29" s="21">
        <f>K11*0.6+K13*0.2+K15*F15+K17*F15+K19*F15+K21*F15+K23*F15+K25*F15+K27*F15</f>
        <v>96.921813825477898</v>
      </c>
    </row>
  </sheetData>
  <sheetProtection algorithmName="SHA-512" hashValue="Q0oX+q4kcrWXZviN8ANLaQteiV5I/ySRJ2Ck335h6YhlOsSKakXUZs3L7XB0zzHFB8pciUGKscDsno1HrG0nQA==" saltValue="9yI+GmsRrcjx8z8xl3UUjw==" spinCount="100000" sheet="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2979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1928</v>
      </c>
    </row>
    <row r="9" spans="1:37" ht="15" customHeight="1" x14ac:dyDescent="0.25">
      <c r="A9" s="328"/>
      <c r="B9" s="328"/>
      <c r="C9" s="180" t="s">
        <v>12</v>
      </c>
    </row>
    <row r="10" spans="1:37" ht="15" customHeight="1" x14ac:dyDescent="0.25">
      <c r="A10" s="327" t="s">
        <v>1929</v>
      </c>
      <c r="B10" s="327"/>
      <c r="C10" s="87" t="s">
        <v>1930</v>
      </c>
    </row>
    <row r="11" spans="1:37" ht="15" customHeight="1" x14ac:dyDescent="0.25">
      <c r="A11" s="327" t="s">
        <v>1957</v>
      </c>
      <c r="B11" s="327"/>
      <c r="C11" s="87">
        <v>1</v>
      </c>
      <c r="E11" s="331" t="s">
        <v>1985</v>
      </c>
      <c r="F11" s="331"/>
      <c r="G11" s="331"/>
      <c r="H11" s="331"/>
      <c r="I11" s="331"/>
      <c r="J11" s="331"/>
      <c r="K11" s="87">
        <f>C11</f>
        <v>1</v>
      </c>
    </row>
    <row r="12" spans="1:37" ht="15" customHeight="1" x14ac:dyDescent="0.25"/>
    <row r="13" spans="1:37" ht="15" customHeight="1" x14ac:dyDescent="0.25"/>
    <row r="14" spans="1:37" ht="45" customHeight="1" x14ac:dyDescent="0.25">
      <c r="A14" s="339" t="s">
        <v>2980</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1988</v>
      </c>
      <c r="AG17" s="92" t="s">
        <v>1989</v>
      </c>
      <c r="AH17" s="92" t="s">
        <v>1990</v>
      </c>
      <c r="AI17" s="93" t="s">
        <v>1991</v>
      </c>
      <c r="AJ17" s="92"/>
      <c r="AK17" s="93" t="s">
        <v>1992</v>
      </c>
    </row>
    <row r="18" spans="1:37" ht="30" customHeight="1" thickTop="1" thickBot="1" x14ac:dyDescent="0.3">
      <c r="A18" s="350" t="s">
        <v>2971</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0" t="s">
        <v>2972</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0" t="s">
        <v>2973</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1" t="s">
        <v>2981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2982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2475</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2974</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0" t="s">
        <v>2975</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0" t="s">
        <v>2976</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0" t="s">
        <v>2977</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0" t="s">
        <v>2978</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1" t="s">
        <v>2983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2984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2987</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2979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1928</v>
      </c>
    </row>
    <row r="9" spans="1:37" ht="15" customHeight="1" x14ac:dyDescent="0.25">
      <c r="A9" s="328"/>
      <c r="B9" s="328"/>
      <c r="C9" s="180" t="s">
        <v>12</v>
      </c>
    </row>
    <row r="10" spans="1:37" ht="15" customHeight="1" x14ac:dyDescent="0.25">
      <c r="A10" s="327" t="s">
        <v>1929</v>
      </c>
      <c r="B10" s="327"/>
      <c r="C10" s="87" t="s">
        <v>1930</v>
      </c>
    </row>
    <row r="11" spans="1:37" ht="15" customHeight="1" x14ac:dyDescent="0.25">
      <c r="A11" s="327" t="s">
        <v>1957</v>
      </c>
      <c r="B11" s="327"/>
      <c r="C11" s="87">
        <v>1</v>
      </c>
      <c r="E11" s="331" t="s">
        <v>1985</v>
      </c>
      <c r="F11" s="331"/>
      <c r="G11" s="331"/>
      <c r="H11" s="331"/>
      <c r="I11" s="331"/>
      <c r="J11" s="331"/>
      <c r="K11" s="87">
        <f>C11</f>
        <v>1</v>
      </c>
    </row>
    <row r="12" spans="1:37" ht="15" customHeight="1" x14ac:dyDescent="0.25"/>
    <row r="13" spans="1:37" ht="15" customHeight="1" x14ac:dyDescent="0.25"/>
    <row r="14" spans="1:37" ht="45" customHeight="1" x14ac:dyDescent="0.25">
      <c r="A14" s="339" t="s">
        <v>2980</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1988</v>
      </c>
      <c r="AG17" s="92" t="s">
        <v>1989</v>
      </c>
      <c r="AH17" s="92" t="s">
        <v>1990</v>
      </c>
      <c r="AI17" s="93" t="s">
        <v>1991</v>
      </c>
      <c r="AJ17" s="92"/>
      <c r="AK17" s="93" t="s">
        <v>1992</v>
      </c>
    </row>
    <row r="18" spans="1:37" ht="30" customHeight="1" thickTop="1" thickBot="1" x14ac:dyDescent="0.3">
      <c r="A18" s="350" t="s">
        <v>2971</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0" t="s">
        <v>2972</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0" t="s">
        <v>2973</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1" t="s">
        <v>2981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2982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2475</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2974</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0" t="s">
        <v>2975</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0" t="s">
        <v>2976</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0" t="s">
        <v>2977</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0" t="s">
        <v>2978</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1" t="s">
        <v>2983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2984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2988</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141 (cálculo PI)'!AG21</f>
        <v>3</v>
      </c>
      <c r="C8"/>
      <c r="E8" s="199" t="s">
        <v>2289</v>
      </c>
      <c r="F8" s="198">
        <f>'Artículo 141 (cálculo PI)'!AG30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141 (cálculo PI)'!AE18</f>
        <v>33.333333333333329</v>
      </c>
      <c r="C12" s="205">
        <f t="shared" ref="C12:C14" si="0">(B12/(1/$B$8))</f>
        <v>99.999999999999986</v>
      </c>
      <c r="E12" s="204" t="s">
        <v>2992</v>
      </c>
      <c r="F12" s="205">
        <f>'Artículo 141 (cálculo PI)'!AE25</f>
        <v>20</v>
      </c>
      <c r="G12" s="205">
        <f t="shared" ref="G12:G16" si="1">(F12/(1/$F$8))</f>
        <v>100</v>
      </c>
    </row>
    <row r="13" spans="1:7" ht="18" customHeight="1" thickBot="1" x14ac:dyDescent="0.3">
      <c r="A13" s="204" t="s">
        <v>2993</v>
      </c>
      <c r="B13" s="205">
        <f>'Artículo 141 (cálculo PI)'!AE19</f>
        <v>33.333333333333329</v>
      </c>
      <c r="C13" s="205">
        <f t="shared" si="0"/>
        <v>99.999999999999986</v>
      </c>
      <c r="E13" s="204" t="s">
        <v>2994</v>
      </c>
      <c r="F13" s="205">
        <f>'Artículo 141 (cálculo PI)'!AE26</f>
        <v>20</v>
      </c>
      <c r="G13" s="205">
        <f t="shared" si="1"/>
        <v>100</v>
      </c>
    </row>
    <row r="14" spans="1:7" ht="18" customHeight="1" thickBot="1" x14ac:dyDescent="0.3">
      <c r="A14" s="204" t="s">
        <v>2995</v>
      </c>
      <c r="B14" s="205">
        <f>'Artículo 141 (cálculo PI)'!AE20</f>
        <v>33.333333333333329</v>
      </c>
      <c r="C14" s="205">
        <f t="shared" si="0"/>
        <v>99.999999999999986</v>
      </c>
      <c r="E14" s="204" t="s">
        <v>2996</v>
      </c>
      <c r="F14" s="205">
        <f>'Artículo 141 (cálculo PI)'!AE27</f>
        <v>20</v>
      </c>
      <c r="G14" s="205">
        <f t="shared" si="1"/>
        <v>100</v>
      </c>
    </row>
    <row r="15" spans="1:7" ht="18" customHeight="1" thickBot="1" x14ac:dyDescent="0.3">
      <c r="B15" s="18"/>
      <c r="C15" s="18"/>
      <c r="E15" s="204" t="s">
        <v>2997</v>
      </c>
      <c r="F15" s="205">
        <f>'Artículo 141 (cálculo PI)'!AE28</f>
        <v>20</v>
      </c>
      <c r="G15" s="205">
        <f t="shared" si="1"/>
        <v>100</v>
      </c>
    </row>
    <row r="16" spans="1:7" ht="18" customHeight="1" thickBot="1" x14ac:dyDescent="0.3">
      <c r="B16" s="18"/>
      <c r="C16" s="18"/>
      <c r="E16" s="204" t="s">
        <v>2998</v>
      </c>
      <c r="F16" s="205">
        <f>'Artículo 141 (cálculo PI)'!AE29</f>
        <v>20</v>
      </c>
      <c r="G16" s="205">
        <f t="shared" si="1"/>
        <v>100</v>
      </c>
    </row>
    <row r="17" spans="1:6" ht="18" customHeight="1" thickBot="1" x14ac:dyDescent="0.3">
      <c r="A17" s="206" t="s">
        <v>2999</v>
      </c>
      <c r="B17" s="205">
        <f>SUM(B12:B14)</f>
        <v>99.999999999999986</v>
      </c>
      <c r="C17" s="207"/>
    </row>
    <row r="18" spans="1:6" ht="18" customHeight="1" thickBot="1" x14ac:dyDescent="0.3"/>
    <row r="19" spans="1:6" ht="18" customHeight="1" thickBot="1" x14ac:dyDescent="0.3">
      <c r="A19" s="208" t="s">
        <v>3000</v>
      </c>
      <c r="B19" s="209"/>
      <c r="C19" s="205">
        <f>(B17*0.8)+(F19*0.2)</f>
        <v>100</v>
      </c>
      <c r="E19" s="210" t="s">
        <v>3001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2988</v>
      </c>
      <c r="B2" s="254"/>
      <c r="C2" s="254"/>
      <c r="D2" s="254"/>
      <c r="E2" s="254"/>
      <c r="F2" s="254"/>
      <c r="G2" s="254"/>
    </row>
    <row r="3" spans="1:7" ht="18" customHeight="1" x14ac:dyDescent="0.25">
      <c r="A3" s="254" t="s">
        <v>8</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141 (cálculo PNT)'!AG21</f>
        <v>3</v>
      </c>
      <c r="C8"/>
      <c r="E8" s="199" t="s">
        <v>2289</v>
      </c>
      <c r="F8" s="198">
        <f>'Artículo 141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141 (cálculo PNT)'!AE18</f>
        <v>33.333333333333329</v>
      </c>
      <c r="C12" s="205">
        <f t="shared" ref="C12:C14" si="0">(B12/(1/$B$8))</f>
        <v>99.999999999999986</v>
      </c>
      <c r="E12" s="204" t="s">
        <v>2992</v>
      </c>
      <c r="F12" s="205">
        <f>'Artículo 141 (cálculo PNT)'!AE25</f>
        <v>20</v>
      </c>
      <c r="G12" s="205">
        <f t="shared" ref="G12:G16" si="1">(F12/(1/$F$8))</f>
        <v>100</v>
      </c>
    </row>
    <row r="13" spans="1:7" ht="18" customHeight="1" thickBot="1" x14ac:dyDescent="0.3">
      <c r="A13" s="204" t="s">
        <v>2993</v>
      </c>
      <c r="B13" s="205">
        <f>'Artículo 141 (cálculo PNT)'!AE19</f>
        <v>33.333333333333329</v>
      </c>
      <c r="C13" s="205">
        <f t="shared" si="0"/>
        <v>99.999999999999986</v>
      </c>
      <c r="E13" s="204" t="s">
        <v>2994</v>
      </c>
      <c r="F13" s="205">
        <f>'Artículo 141 (cálculo PNT)'!AE26</f>
        <v>20</v>
      </c>
      <c r="G13" s="205">
        <f t="shared" si="1"/>
        <v>100</v>
      </c>
    </row>
    <row r="14" spans="1:7" ht="18" customHeight="1" thickBot="1" x14ac:dyDescent="0.3">
      <c r="A14" s="204" t="s">
        <v>2995</v>
      </c>
      <c r="B14" s="205">
        <f>'Artículo 141 (cálculo PNT)'!AE20</f>
        <v>33.333333333333329</v>
      </c>
      <c r="C14" s="205">
        <f t="shared" si="0"/>
        <v>99.999999999999986</v>
      </c>
      <c r="E14" s="204" t="s">
        <v>2996</v>
      </c>
      <c r="F14" s="205">
        <f>'Artículo 141 (cálculo PNT)'!AE27</f>
        <v>20</v>
      </c>
      <c r="G14" s="205">
        <f t="shared" si="1"/>
        <v>100</v>
      </c>
    </row>
    <row r="15" spans="1:7" ht="18" customHeight="1" thickBot="1" x14ac:dyDescent="0.3">
      <c r="B15" s="18"/>
      <c r="C15" s="18"/>
      <c r="E15" s="204" t="s">
        <v>2997</v>
      </c>
      <c r="F15" s="205">
        <f>'Artículo 141 (cálculo PNT)'!AE28</f>
        <v>20</v>
      </c>
      <c r="G15" s="205">
        <f t="shared" si="1"/>
        <v>100</v>
      </c>
    </row>
    <row r="16" spans="1:7" ht="18" customHeight="1" thickBot="1" x14ac:dyDescent="0.3">
      <c r="B16" s="18"/>
      <c r="C16" s="18"/>
      <c r="E16" s="204" t="s">
        <v>2998</v>
      </c>
      <c r="F16" s="205">
        <f>'Artículo 141 (cálculo PNT)'!AE29</f>
        <v>20</v>
      </c>
      <c r="G16" s="205">
        <f t="shared" si="1"/>
        <v>100</v>
      </c>
    </row>
    <row r="17" spans="1:6" ht="18" customHeight="1" thickBot="1" x14ac:dyDescent="0.3">
      <c r="A17" s="206" t="s">
        <v>2999</v>
      </c>
      <c r="B17" s="205">
        <f>SUM(B12:B14)</f>
        <v>99.999999999999986</v>
      </c>
      <c r="C17" s="207"/>
    </row>
    <row r="18" spans="1:6" ht="18" customHeight="1" thickBot="1" x14ac:dyDescent="0.3"/>
    <row r="19" spans="1:6" ht="18" customHeight="1" thickBot="1" x14ac:dyDescent="0.3">
      <c r="A19" s="208" t="s">
        <v>3000</v>
      </c>
      <c r="B19" s="209"/>
      <c r="C19" s="205">
        <f>(B17*0.8)+(F19*0.2)</f>
        <v>100</v>
      </c>
      <c r="E19" s="210" t="s">
        <v>3001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39" sqref="A39:P39"/>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3002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5" t="s">
        <v>3003</v>
      </c>
      <c r="B17" s="305"/>
      <c r="C17" s="305"/>
      <c r="D17" s="305"/>
      <c r="E17" s="305"/>
      <c r="F17" s="305"/>
      <c r="G17" s="305"/>
      <c r="H17" s="306">
        <f>'Artículo 142 (cálculo PI)'!AE35</f>
        <v>0</v>
      </c>
      <c r="I17" s="306"/>
      <c r="J17" s="42"/>
      <c r="K17" s="42"/>
      <c r="L17" s="43"/>
      <c r="M17" s="305" t="s">
        <v>3004</v>
      </c>
      <c r="N17" s="305"/>
      <c r="O17" s="305"/>
      <c r="P17" s="305"/>
      <c r="Q17" s="305"/>
      <c r="R17" s="306">
        <f>'Artículo 142 (cálculo PI)'!AE37</f>
        <v>0</v>
      </c>
      <c r="S17" s="306"/>
      <c r="T17" s="44"/>
      <c r="U17" s="44"/>
      <c r="V17" s="44"/>
      <c r="W17" s="305"/>
      <c r="X17" s="305"/>
      <c r="Y17" s="305"/>
      <c r="Z17" s="305"/>
      <c r="AA17" s="305"/>
      <c r="AB17" s="305"/>
      <c r="AC17" s="305"/>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5" t="s">
        <v>3003</v>
      </c>
      <c r="B22" s="305"/>
      <c r="C22" s="305"/>
      <c r="D22" s="305"/>
      <c r="E22" s="305"/>
      <c r="F22" s="305"/>
      <c r="G22" s="305"/>
      <c r="H22" s="306">
        <f>'Artículo 142 (cálculo PNT)'!AE35</f>
        <v>0</v>
      </c>
      <c r="I22" s="306"/>
      <c r="J22" s="42"/>
      <c r="K22" s="42"/>
      <c r="L22" s="43"/>
      <c r="M22" s="305" t="s">
        <v>3004</v>
      </c>
      <c r="N22" s="305"/>
      <c r="O22" s="305"/>
      <c r="P22" s="305"/>
      <c r="Q22" s="305"/>
      <c r="R22" s="306">
        <f>'Artículo 142 (cálculo PNT)'!AE37</f>
        <v>0</v>
      </c>
      <c r="S22" s="306"/>
      <c r="T22" s="44"/>
      <c r="U22" s="44"/>
      <c r="V22" s="44"/>
      <c r="W22" s="305"/>
      <c r="X22" s="305"/>
      <c r="Y22" s="305"/>
      <c r="Z22" s="305"/>
      <c r="AA22" s="305"/>
      <c r="AB22" s="305"/>
      <c r="AC22" s="305"/>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39" t="s">
        <v>3005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3006</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F29" s="77"/>
      <c r="AK29" s="361"/>
      <c r="AL29" s="361"/>
      <c r="AM29" s="361"/>
      <c r="AN29" s="361"/>
      <c r="AO29" s="361"/>
      <c r="AP29" s="361"/>
      <c r="AQ29" s="361"/>
      <c r="AR29" s="361"/>
      <c r="AS29" s="361"/>
      <c r="AT29" s="361"/>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2971</v>
      </c>
      <c r="B32" s="350"/>
      <c r="C32" s="350"/>
      <c r="D32" s="350"/>
      <c r="E32" s="350"/>
      <c r="F32" s="350"/>
      <c r="G32" s="350"/>
      <c r="H32" s="350"/>
      <c r="I32" s="350"/>
      <c r="J32" s="350"/>
      <c r="K32" s="350"/>
      <c r="L32" s="350"/>
      <c r="M32" s="350"/>
      <c r="N32" s="350"/>
      <c r="O32" s="350"/>
      <c r="P32" s="350"/>
      <c r="Q32" s="71">
        <v>3</v>
      </c>
      <c r="R32" s="264" t="s">
        <v>883</v>
      </c>
      <c r="S32" s="264"/>
      <c r="T32" s="264"/>
      <c r="U32" s="264"/>
      <c r="V32" s="264"/>
      <c r="W32" s="264"/>
      <c r="X32" s="264"/>
      <c r="Y32" s="264"/>
      <c r="Z32" s="264"/>
      <c r="AA32" s="264"/>
      <c r="AB32" s="264"/>
      <c r="AC32" s="264"/>
      <c r="AD32" s="264"/>
      <c r="AE32" s="264"/>
      <c r="AF32" s="71">
        <v>3</v>
      </c>
      <c r="AG32" s="264" t="s">
        <v>883</v>
      </c>
      <c r="AH32" s="264"/>
      <c r="AI32" s="264"/>
      <c r="AJ32" s="264"/>
      <c r="AK32" s="264"/>
      <c r="AL32" s="264"/>
      <c r="AM32" s="264"/>
      <c r="AN32" s="264"/>
      <c r="AO32" s="264"/>
      <c r="AP32" s="264"/>
      <c r="AQ32" s="264"/>
      <c r="AR32" s="264"/>
      <c r="AS32" s="264"/>
      <c r="AT32" s="264"/>
    </row>
    <row r="33" spans="1:46" ht="63" customHeight="1" x14ac:dyDescent="0.25">
      <c r="A33" s="350" t="s">
        <v>2972</v>
      </c>
      <c r="B33" s="350"/>
      <c r="C33" s="350"/>
      <c r="D33" s="350"/>
      <c r="E33" s="350"/>
      <c r="F33" s="350"/>
      <c r="G33" s="350"/>
      <c r="H33" s="350"/>
      <c r="I33" s="350"/>
      <c r="J33" s="350"/>
      <c r="K33" s="350"/>
      <c r="L33" s="350"/>
      <c r="M33" s="350"/>
      <c r="N33" s="350"/>
      <c r="O33" s="350"/>
      <c r="P33" s="350"/>
      <c r="Q33" s="71">
        <v>3</v>
      </c>
      <c r="R33" s="264"/>
      <c r="S33" s="264"/>
      <c r="T33" s="264"/>
      <c r="U33" s="264"/>
      <c r="V33" s="264"/>
      <c r="W33" s="264"/>
      <c r="X33" s="264"/>
      <c r="Y33" s="264"/>
      <c r="Z33" s="264"/>
      <c r="AA33" s="264"/>
      <c r="AB33" s="264"/>
      <c r="AC33" s="264"/>
      <c r="AD33" s="264"/>
      <c r="AE33" s="264"/>
      <c r="AF33" s="71">
        <v>3</v>
      </c>
      <c r="AG33" s="264"/>
      <c r="AH33" s="264"/>
      <c r="AI33" s="264"/>
      <c r="AJ33" s="264"/>
      <c r="AK33" s="264"/>
      <c r="AL33" s="264"/>
      <c r="AM33" s="264"/>
      <c r="AN33" s="264"/>
      <c r="AO33" s="264"/>
      <c r="AP33" s="264"/>
      <c r="AQ33" s="264"/>
      <c r="AR33" s="264"/>
      <c r="AS33" s="264"/>
      <c r="AT33" s="264"/>
    </row>
    <row r="34" spans="1:46" ht="63" customHeight="1" x14ac:dyDescent="0.25">
      <c r="A34" s="350" t="s">
        <v>3007</v>
      </c>
      <c r="B34" s="350"/>
      <c r="C34" s="350"/>
      <c r="D34" s="350"/>
      <c r="E34" s="350"/>
      <c r="F34" s="350"/>
      <c r="G34" s="350"/>
      <c r="H34" s="350"/>
      <c r="I34" s="350"/>
      <c r="J34" s="350"/>
      <c r="K34" s="350"/>
      <c r="L34" s="350"/>
      <c r="M34" s="350"/>
      <c r="N34" s="350"/>
      <c r="O34" s="350"/>
      <c r="P34" s="350"/>
      <c r="Q34" s="71">
        <v>3</v>
      </c>
      <c r="R34" s="264"/>
      <c r="S34" s="264"/>
      <c r="T34" s="264"/>
      <c r="U34" s="264"/>
      <c r="V34" s="264"/>
      <c r="W34" s="264"/>
      <c r="X34" s="264"/>
      <c r="Y34" s="264"/>
      <c r="Z34" s="264"/>
      <c r="AA34" s="264"/>
      <c r="AB34" s="264"/>
      <c r="AC34" s="264"/>
      <c r="AD34" s="264"/>
      <c r="AE34" s="264"/>
      <c r="AF34" s="71">
        <v>3</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x14ac:dyDescent="0.25">
      <c r="A36" s="351" t="s">
        <v>111</v>
      </c>
      <c r="B36" s="351"/>
      <c r="C36" s="351"/>
      <c r="D36" s="351"/>
      <c r="E36" s="351"/>
      <c r="F36" s="351"/>
      <c r="G36" s="351"/>
      <c r="H36" s="351"/>
      <c r="I36" s="351"/>
      <c r="J36" s="351"/>
      <c r="K36" s="351"/>
      <c r="L36" s="351"/>
      <c r="M36" s="351"/>
      <c r="N36" s="351"/>
      <c r="O36" s="351"/>
      <c r="P36" s="351"/>
      <c r="Q36" s="176" t="s">
        <v>99</v>
      </c>
      <c r="R36" s="352" t="s">
        <v>100</v>
      </c>
      <c r="S36" s="352"/>
      <c r="T36" s="352"/>
      <c r="U36" s="352"/>
      <c r="V36" s="352"/>
      <c r="W36" s="352"/>
      <c r="X36" s="352"/>
      <c r="Y36" s="352"/>
      <c r="Z36" s="352"/>
      <c r="AA36" s="352"/>
      <c r="AB36" s="352"/>
      <c r="AC36" s="352"/>
      <c r="AD36" s="352"/>
      <c r="AE36" s="352"/>
      <c r="AF36" s="177" t="s">
        <v>99</v>
      </c>
      <c r="AG36" s="353" t="s">
        <v>8</v>
      </c>
      <c r="AH36" s="353"/>
      <c r="AI36" s="353"/>
      <c r="AJ36" s="353"/>
      <c r="AK36" s="353"/>
      <c r="AL36" s="353"/>
      <c r="AM36" s="353"/>
      <c r="AN36" s="353"/>
      <c r="AO36" s="353"/>
      <c r="AP36" s="353"/>
      <c r="AQ36" s="353"/>
      <c r="AR36" s="353"/>
      <c r="AS36" s="353"/>
      <c r="AT36" s="353"/>
    </row>
    <row r="37" spans="1:46" ht="45" customHeight="1" x14ac:dyDescent="0.25">
      <c r="A37" s="350" t="s">
        <v>2974</v>
      </c>
      <c r="B37" s="350"/>
      <c r="C37" s="350"/>
      <c r="D37" s="350"/>
      <c r="E37" s="350"/>
      <c r="F37" s="350"/>
      <c r="G37" s="350"/>
      <c r="H37" s="350"/>
      <c r="I37" s="350"/>
      <c r="J37" s="350"/>
      <c r="K37" s="350"/>
      <c r="L37" s="350"/>
      <c r="M37" s="350"/>
      <c r="N37" s="350"/>
      <c r="O37" s="350"/>
      <c r="P37" s="350"/>
      <c r="Q37" s="71">
        <v>3</v>
      </c>
      <c r="R37" s="264" t="s">
        <v>883</v>
      </c>
      <c r="S37" s="264"/>
      <c r="T37" s="264"/>
      <c r="U37" s="264"/>
      <c r="V37" s="264"/>
      <c r="W37" s="264"/>
      <c r="X37" s="264"/>
      <c r="Y37" s="264"/>
      <c r="Z37" s="264"/>
      <c r="AA37" s="264"/>
      <c r="AB37" s="264"/>
      <c r="AC37" s="264"/>
      <c r="AD37" s="264"/>
      <c r="AE37" s="264"/>
      <c r="AF37" s="71">
        <v>3</v>
      </c>
      <c r="AG37" s="264" t="s">
        <v>883</v>
      </c>
      <c r="AH37" s="264"/>
      <c r="AI37" s="264"/>
      <c r="AJ37" s="264"/>
      <c r="AK37" s="264"/>
      <c r="AL37" s="264"/>
      <c r="AM37" s="264"/>
      <c r="AN37" s="264"/>
      <c r="AO37" s="264"/>
      <c r="AP37" s="264"/>
      <c r="AQ37" s="264"/>
      <c r="AR37" s="264"/>
      <c r="AS37" s="264"/>
      <c r="AT37" s="264"/>
    </row>
    <row r="38" spans="1:46" ht="45" customHeight="1" x14ac:dyDescent="0.25">
      <c r="A38" s="350" t="s">
        <v>3008</v>
      </c>
      <c r="B38" s="350"/>
      <c r="C38" s="350"/>
      <c r="D38" s="350"/>
      <c r="E38" s="350"/>
      <c r="F38" s="350"/>
      <c r="G38" s="350"/>
      <c r="H38" s="350"/>
      <c r="I38" s="350"/>
      <c r="J38" s="350"/>
      <c r="K38" s="350"/>
      <c r="L38" s="350"/>
      <c r="M38" s="350"/>
      <c r="N38" s="350"/>
      <c r="O38" s="350"/>
      <c r="P38" s="350"/>
      <c r="Q38" s="71">
        <v>3</v>
      </c>
      <c r="R38" s="264"/>
      <c r="S38" s="264"/>
      <c r="T38" s="264"/>
      <c r="U38" s="264"/>
      <c r="V38" s="264"/>
      <c r="W38" s="264"/>
      <c r="X38" s="264"/>
      <c r="Y38" s="264"/>
      <c r="Z38" s="264"/>
      <c r="AA38" s="264"/>
      <c r="AB38" s="264"/>
      <c r="AC38" s="264"/>
      <c r="AD38" s="264"/>
      <c r="AE38" s="264"/>
      <c r="AF38" s="71">
        <v>3</v>
      </c>
      <c r="AG38" s="264"/>
      <c r="AH38" s="264"/>
      <c r="AI38" s="264"/>
      <c r="AJ38" s="264"/>
      <c r="AK38" s="264"/>
      <c r="AL38" s="264"/>
      <c r="AM38" s="264"/>
      <c r="AN38" s="264"/>
      <c r="AO38" s="264"/>
      <c r="AP38" s="264"/>
      <c r="AQ38" s="264"/>
      <c r="AR38" s="264"/>
      <c r="AS38" s="264"/>
      <c r="AT38" s="264"/>
    </row>
    <row r="39" spans="1:46" ht="52.5" customHeight="1" x14ac:dyDescent="0.25">
      <c r="A39" s="350" t="s">
        <v>2976</v>
      </c>
      <c r="B39" s="350"/>
      <c r="C39" s="350"/>
      <c r="D39" s="350"/>
      <c r="E39" s="350"/>
      <c r="F39" s="350"/>
      <c r="G39" s="350"/>
      <c r="H39" s="350"/>
      <c r="I39" s="350"/>
      <c r="J39" s="350"/>
      <c r="K39" s="350"/>
      <c r="L39" s="350"/>
      <c r="M39" s="350"/>
      <c r="N39" s="350"/>
      <c r="O39" s="350"/>
      <c r="P39" s="350"/>
      <c r="Q39" s="71">
        <v>3</v>
      </c>
      <c r="R39" s="264"/>
      <c r="S39" s="264"/>
      <c r="T39" s="264"/>
      <c r="U39" s="264"/>
      <c r="V39" s="264"/>
      <c r="W39" s="264"/>
      <c r="X39" s="264"/>
      <c r="Y39" s="264"/>
      <c r="Z39" s="264"/>
      <c r="AA39" s="264"/>
      <c r="AB39" s="264"/>
      <c r="AC39" s="264"/>
      <c r="AD39" s="264"/>
      <c r="AE39" s="264"/>
      <c r="AF39" s="71">
        <v>3</v>
      </c>
      <c r="AG39" s="264"/>
      <c r="AH39" s="264"/>
      <c r="AI39" s="264"/>
      <c r="AJ39" s="264"/>
      <c r="AK39" s="264"/>
      <c r="AL39" s="264"/>
      <c r="AM39" s="264"/>
      <c r="AN39" s="264"/>
      <c r="AO39" s="264"/>
      <c r="AP39" s="264"/>
      <c r="AQ39" s="264"/>
      <c r="AR39" s="264"/>
      <c r="AS39" s="264"/>
      <c r="AT39" s="264"/>
    </row>
    <row r="40" spans="1:46" ht="67.5" customHeight="1" x14ac:dyDescent="0.25">
      <c r="A40" s="350" t="s">
        <v>2977</v>
      </c>
      <c r="B40" s="350"/>
      <c r="C40" s="350"/>
      <c r="D40" s="350"/>
      <c r="E40" s="350"/>
      <c r="F40" s="350"/>
      <c r="G40" s="350"/>
      <c r="H40" s="350"/>
      <c r="I40" s="350"/>
      <c r="J40" s="350"/>
      <c r="K40" s="350"/>
      <c r="L40" s="350"/>
      <c r="M40" s="350"/>
      <c r="N40" s="350"/>
      <c r="O40" s="350"/>
      <c r="P40" s="350"/>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ht="63" customHeight="1" x14ac:dyDescent="0.25">
      <c r="A41" s="350" t="s">
        <v>2978</v>
      </c>
      <c r="B41" s="350"/>
      <c r="C41" s="350"/>
      <c r="D41" s="350"/>
      <c r="E41" s="350"/>
      <c r="F41" s="350"/>
      <c r="G41" s="350"/>
      <c r="H41" s="350"/>
      <c r="I41" s="350"/>
      <c r="J41" s="350"/>
      <c r="K41" s="350"/>
      <c r="L41" s="350"/>
      <c r="M41" s="350"/>
      <c r="N41" s="350"/>
      <c r="O41" s="350"/>
      <c r="P41" s="350"/>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8Mnv8GpgShKTKaQusaZzv/l4PB+o5yfOTeuKYg05gGZYwxYM1CyjbeiP7kjiCoIRk/hG2gvbOkxxgbZ7t5eiNw==" saltValue="Q7e8/5gkes+RVJCt5EGsi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3009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1928</v>
      </c>
    </row>
    <row r="9" spans="1:37" ht="15" customHeight="1" x14ac:dyDescent="0.25">
      <c r="A9" s="328"/>
      <c r="B9" s="328"/>
      <c r="C9" s="180" t="s">
        <v>13</v>
      </c>
    </row>
    <row r="10" spans="1:37" ht="15" customHeight="1" x14ac:dyDescent="0.25">
      <c r="A10" s="327" t="s">
        <v>1929</v>
      </c>
      <c r="B10" s="327"/>
      <c r="C10" s="87" t="s">
        <v>1930</v>
      </c>
    </row>
    <row r="11" spans="1:37" ht="15" customHeight="1" x14ac:dyDescent="0.25">
      <c r="A11" s="327" t="s">
        <v>1957</v>
      </c>
      <c r="B11" s="327"/>
      <c r="C11" s="87">
        <v>1</v>
      </c>
      <c r="E11" s="331" t="s">
        <v>1985</v>
      </c>
      <c r="F11" s="331"/>
      <c r="G11" s="331"/>
      <c r="H11" s="331"/>
      <c r="I11" s="331"/>
      <c r="J11" s="331"/>
      <c r="K11" s="87">
        <f>C11</f>
        <v>1</v>
      </c>
    </row>
    <row r="12" spans="1:37" ht="15" customHeight="1" x14ac:dyDescent="0.25"/>
    <row r="13" spans="1:37" ht="15" customHeight="1" x14ac:dyDescent="0.25"/>
    <row r="14" spans="1:37" ht="45" customHeight="1" x14ac:dyDescent="0.25">
      <c r="A14" s="339" t="s">
        <v>3010</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1988</v>
      </c>
      <c r="AG17" s="92" t="s">
        <v>1989</v>
      </c>
      <c r="AH17" s="92" t="s">
        <v>1990</v>
      </c>
      <c r="AI17" s="93" t="s">
        <v>1991</v>
      </c>
      <c r="AJ17" s="92"/>
      <c r="AK17" s="93" t="s">
        <v>1992</v>
      </c>
    </row>
    <row r="18" spans="1:37" ht="30" customHeight="1" thickTop="1" thickBot="1" x14ac:dyDescent="0.3">
      <c r="A18" s="350" t="s">
        <v>2971</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0" t="s">
        <v>2972</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0" t="s">
        <v>3007</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1" t="s">
        <v>3011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0</v>
      </c>
      <c r="AF21" s="77"/>
      <c r="AG21" s="121">
        <f>SUM(AG18:AG20)</f>
        <v>0</v>
      </c>
      <c r="AH21" s="187"/>
      <c r="AI21" s="77"/>
      <c r="AJ21" s="77"/>
      <c r="AK21" s="77"/>
    </row>
    <row r="22" spans="1:37" ht="30" customHeight="1" x14ac:dyDescent="0.25">
      <c r="A22" s="341" t="s">
        <v>3012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0</v>
      </c>
      <c r="AF22" s="77"/>
      <c r="AG22" s="121"/>
      <c r="AH22" s="187"/>
      <c r="AI22" s="77"/>
      <c r="AJ22" s="77"/>
      <c r="AK22" s="77"/>
    </row>
    <row r="23" spans="1:37" ht="15" customHeight="1" x14ac:dyDescent="0.25">
      <c r="AH23" s="168"/>
    </row>
    <row r="24" spans="1:37" ht="15" customHeight="1" thickBot="1" x14ac:dyDescent="0.3">
      <c r="A24" s="355" t="s">
        <v>2475</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2974</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0" t="s">
        <v>3008</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0" t="s">
        <v>2976</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0" t="s">
        <v>2977</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0" t="s">
        <v>2978</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1" t="s">
        <v>3013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0</v>
      </c>
      <c r="AF30" s="77"/>
      <c r="AG30" s="121">
        <f>SUM(AG25:AG29)</f>
        <v>0</v>
      </c>
      <c r="AH30" s="187"/>
      <c r="AI30" s="77"/>
      <c r="AJ30" s="77"/>
      <c r="AK30" s="77"/>
    </row>
    <row r="31" spans="1:37" ht="30" customHeight="1" x14ac:dyDescent="0.25">
      <c r="A31" s="341" t="s">
        <v>3014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3015</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3016</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3017</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3009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1928</v>
      </c>
    </row>
    <row r="9" spans="1:37" ht="15" customHeight="1" x14ac:dyDescent="0.25">
      <c r="A9" s="328"/>
      <c r="B9" s="328"/>
      <c r="C9" s="180" t="s">
        <v>13</v>
      </c>
    </row>
    <row r="10" spans="1:37" ht="15" customHeight="1" x14ac:dyDescent="0.25">
      <c r="A10" s="327" t="s">
        <v>1929</v>
      </c>
      <c r="B10" s="327"/>
      <c r="C10" s="87" t="s">
        <v>1930</v>
      </c>
    </row>
    <row r="11" spans="1:37" ht="15" customHeight="1" x14ac:dyDescent="0.25">
      <c r="A11" s="327" t="s">
        <v>1957</v>
      </c>
      <c r="B11" s="327"/>
      <c r="C11" s="87">
        <v>1</v>
      </c>
      <c r="E11" s="331" t="s">
        <v>1985</v>
      </c>
      <c r="F11" s="331"/>
      <c r="G11" s="331"/>
      <c r="H11" s="331"/>
      <c r="I11" s="331"/>
      <c r="J11" s="331"/>
      <c r="K11" s="87">
        <f>C11</f>
        <v>1</v>
      </c>
    </row>
    <row r="12" spans="1:37" ht="15" customHeight="1" x14ac:dyDescent="0.25"/>
    <row r="13" spans="1:37" ht="15" customHeight="1" x14ac:dyDescent="0.25"/>
    <row r="14" spans="1:37" ht="45" customHeight="1" x14ac:dyDescent="0.25">
      <c r="A14" s="339" t="s">
        <v>3010</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1988</v>
      </c>
      <c r="AG17" s="92" t="s">
        <v>1989</v>
      </c>
      <c r="AH17" s="92" t="s">
        <v>1990</v>
      </c>
      <c r="AI17" s="93" t="s">
        <v>1991</v>
      </c>
      <c r="AJ17" s="92"/>
      <c r="AK17" s="93" t="s">
        <v>1992</v>
      </c>
    </row>
    <row r="18" spans="1:37" ht="30" customHeight="1" thickTop="1" thickBot="1" x14ac:dyDescent="0.3">
      <c r="A18" s="350" t="s">
        <v>2971</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0" t="s">
        <v>2972</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0" t="s">
        <v>3007</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1" t="s">
        <v>3011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0</v>
      </c>
      <c r="AF21" s="77"/>
      <c r="AG21" s="121">
        <f>SUM(AG18:AG20)</f>
        <v>0</v>
      </c>
      <c r="AH21" s="187"/>
      <c r="AI21" s="77"/>
      <c r="AJ21" s="77"/>
      <c r="AK21" s="77"/>
    </row>
    <row r="22" spans="1:37" ht="30" customHeight="1" x14ac:dyDescent="0.25">
      <c r="A22" s="341" t="s">
        <v>3012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0</v>
      </c>
      <c r="AF22" s="77"/>
      <c r="AG22" s="121"/>
      <c r="AH22" s="187"/>
      <c r="AI22" s="77"/>
      <c r="AJ22" s="77"/>
      <c r="AK22" s="77"/>
    </row>
    <row r="23" spans="1:37" ht="15" customHeight="1" x14ac:dyDescent="0.25">
      <c r="AH23" s="168"/>
    </row>
    <row r="24" spans="1:37" ht="15" customHeight="1" thickBot="1" x14ac:dyDescent="0.3">
      <c r="A24" s="355" t="s">
        <v>2475</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2974</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0" t="s">
        <v>3008</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0" t="s">
        <v>2976</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0" t="s">
        <v>2977</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0" t="s">
        <v>2978</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1" t="s">
        <v>3013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0</v>
      </c>
      <c r="AF30" s="77"/>
      <c r="AG30" s="121">
        <f>SUM(AG25:AG29)</f>
        <v>0</v>
      </c>
      <c r="AH30" s="187"/>
      <c r="AI30" s="77"/>
      <c r="AJ30" s="77"/>
      <c r="AK30" s="77"/>
    </row>
    <row r="31" spans="1:37" ht="30" customHeight="1" x14ac:dyDescent="0.25">
      <c r="A31" s="341" t="s">
        <v>3014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3015</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3016</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3017</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3018</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142 (cálculo PI)'!AG21</f>
        <v>0</v>
      </c>
      <c r="C8"/>
      <c r="E8" s="199" t="s">
        <v>2289</v>
      </c>
      <c r="F8" s="198">
        <f>'Artículo 142 (cálculo PI)'!AG30</f>
        <v>0</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t="str">
        <f>'Artículo 142 (cálculo PI)'!AE18</f>
        <v>No aplica</v>
      </c>
      <c r="C12" s="205" t="e">
        <f t="shared" ref="C12:C14" si="0">(B12/(1/$B$8))</f>
        <v>#VALUE!</v>
      </c>
      <c r="E12" s="204" t="s">
        <v>2992</v>
      </c>
      <c r="F12" s="205" t="str">
        <f>'Artículo 142 (cálculo PI)'!AE25</f>
        <v>No aplica</v>
      </c>
      <c r="G12" s="205" t="e">
        <f t="shared" ref="G12:G16" si="1">(F12/(1/$F$8))</f>
        <v>#VALUE!</v>
      </c>
    </row>
    <row r="13" spans="1:7" ht="18" customHeight="1" thickBot="1" x14ac:dyDescent="0.3">
      <c r="A13" s="204" t="s">
        <v>2993</v>
      </c>
      <c r="B13" s="205" t="str">
        <f>'Artículo 142 (cálculo PI)'!AE19</f>
        <v>No aplica</v>
      </c>
      <c r="C13" s="205" t="e">
        <f t="shared" si="0"/>
        <v>#VALUE!</v>
      </c>
      <c r="E13" s="204" t="s">
        <v>2994</v>
      </c>
      <c r="F13" s="205" t="str">
        <f>'Artículo 142 (cálculo PI)'!AE26</f>
        <v>No aplica</v>
      </c>
      <c r="G13" s="205" t="e">
        <f t="shared" si="1"/>
        <v>#VALUE!</v>
      </c>
    </row>
    <row r="14" spans="1:7" ht="18" customHeight="1" thickBot="1" x14ac:dyDescent="0.3">
      <c r="A14" s="204" t="s">
        <v>2995</v>
      </c>
      <c r="B14" s="205" t="str">
        <f>'Artículo 142 (cálculo PI)'!AE20</f>
        <v>No aplica</v>
      </c>
      <c r="C14" s="205" t="e">
        <f t="shared" si="0"/>
        <v>#VALUE!</v>
      </c>
      <c r="E14" s="204" t="s">
        <v>2996</v>
      </c>
      <c r="F14" s="205" t="str">
        <f>'Artículo 142 (cálculo PI)'!AE27</f>
        <v>No aplica</v>
      </c>
      <c r="G14" s="205" t="e">
        <f t="shared" si="1"/>
        <v>#VALUE!</v>
      </c>
    </row>
    <row r="15" spans="1:7" ht="18" customHeight="1" thickBot="1" x14ac:dyDescent="0.3">
      <c r="B15" s="18"/>
      <c r="C15" s="18"/>
      <c r="E15" s="204" t="s">
        <v>2997</v>
      </c>
      <c r="F15" s="205" t="str">
        <f>'Artículo 142 (cálculo PI)'!AE28</f>
        <v>No aplica</v>
      </c>
      <c r="G15" s="205" t="e">
        <f t="shared" si="1"/>
        <v>#VALUE!</v>
      </c>
    </row>
    <row r="16" spans="1:7" ht="18" customHeight="1" thickBot="1" x14ac:dyDescent="0.3">
      <c r="B16" s="18"/>
      <c r="C16" s="18"/>
      <c r="E16" s="204" t="s">
        <v>2998</v>
      </c>
      <c r="F16" s="205" t="str">
        <f>'Artículo 142 (cálculo PI)'!AE29</f>
        <v>No aplica</v>
      </c>
      <c r="G16" s="205" t="e">
        <f t="shared" si="1"/>
        <v>#VALUE!</v>
      </c>
    </row>
    <row r="17" spans="1:6" ht="18" customHeight="1" thickBot="1" x14ac:dyDescent="0.3">
      <c r="A17" s="206" t="s">
        <v>3019</v>
      </c>
      <c r="B17" s="205">
        <f>SUM(B12:B14)</f>
        <v>0</v>
      </c>
      <c r="C17" s="207"/>
    </row>
    <row r="18" spans="1:6" ht="18" customHeight="1" thickBot="1" x14ac:dyDescent="0.3"/>
    <row r="19" spans="1:6" ht="18" customHeight="1" thickBot="1" x14ac:dyDescent="0.3">
      <c r="A19" s="208" t="s">
        <v>3020</v>
      </c>
      <c r="B19" s="209"/>
      <c r="C19" s="205">
        <f>(B17*0.8)+(F19*0.2)</f>
        <v>0</v>
      </c>
      <c r="E19" s="210" t="s">
        <v>3021</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3018</v>
      </c>
      <c r="B2" s="254"/>
      <c r="C2" s="254"/>
      <c r="D2" s="254"/>
      <c r="E2" s="254"/>
      <c r="F2" s="254"/>
      <c r="G2" s="254"/>
    </row>
    <row r="3" spans="1:7" ht="18" customHeight="1" x14ac:dyDescent="0.25">
      <c r="A3" s="254" t="s">
        <v>8</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142 (cálculo PNT)'!AG21</f>
        <v>0</v>
      </c>
      <c r="C8"/>
      <c r="E8" s="199" t="s">
        <v>2289</v>
      </c>
      <c r="F8" s="198">
        <f>'Artículo 142 (cálculo PNT)'!AG30</f>
        <v>0</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t="str">
        <f>'Artículo 142 (cálculo PNT)'!AE18</f>
        <v>No aplica</v>
      </c>
      <c r="C12" s="205" t="e">
        <f t="shared" ref="C12:C14" si="0">(B12/(1/$B$8))</f>
        <v>#VALUE!</v>
      </c>
      <c r="E12" s="204" t="s">
        <v>2992</v>
      </c>
      <c r="F12" s="205" t="str">
        <f>'Artículo 142 (cálculo PNT)'!AE25</f>
        <v>No aplica</v>
      </c>
      <c r="G12" s="205" t="e">
        <f t="shared" ref="G12:G16" si="1">(F12/(1/$F$8))</f>
        <v>#VALUE!</v>
      </c>
    </row>
    <row r="13" spans="1:7" ht="18" customHeight="1" thickBot="1" x14ac:dyDescent="0.3">
      <c r="A13" s="204" t="s">
        <v>2993</v>
      </c>
      <c r="B13" s="205" t="str">
        <f>'Artículo 142 (cálculo PNT)'!AE19</f>
        <v>No aplica</v>
      </c>
      <c r="C13" s="205" t="e">
        <f t="shared" si="0"/>
        <v>#VALUE!</v>
      </c>
      <c r="E13" s="204" t="s">
        <v>2994</v>
      </c>
      <c r="F13" s="205" t="str">
        <f>'Artículo 142 (cálculo PNT)'!AE26</f>
        <v>No aplica</v>
      </c>
      <c r="G13" s="205" t="e">
        <f t="shared" si="1"/>
        <v>#VALUE!</v>
      </c>
    </row>
    <row r="14" spans="1:7" ht="18" customHeight="1" thickBot="1" x14ac:dyDescent="0.3">
      <c r="A14" s="204" t="s">
        <v>2995</v>
      </c>
      <c r="B14" s="205" t="str">
        <f>'Artículo 142 (cálculo PNT)'!AE20</f>
        <v>No aplica</v>
      </c>
      <c r="C14" s="205" t="e">
        <f t="shared" si="0"/>
        <v>#VALUE!</v>
      </c>
      <c r="E14" s="204" t="s">
        <v>2996</v>
      </c>
      <c r="F14" s="205" t="str">
        <f>'Artículo 142 (cálculo PNT)'!AE27</f>
        <v>No aplica</v>
      </c>
      <c r="G14" s="205" t="e">
        <f t="shared" si="1"/>
        <v>#VALUE!</v>
      </c>
    </row>
    <row r="15" spans="1:7" ht="18" customHeight="1" thickBot="1" x14ac:dyDescent="0.3">
      <c r="B15" s="18"/>
      <c r="C15" s="18"/>
      <c r="E15" s="204" t="s">
        <v>2997</v>
      </c>
      <c r="F15" s="205" t="str">
        <f>'Artículo 142 (cálculo PNT)'!AE28</f>
        <v>No aplica</v>
      </c>
      <c r="G15" s="205" t="e">
        <f t="shared" si="1"/>
        <v>#VALUE!</v>
      </c>
    </row>
    <row r="16" spans="1:7" ht="18" customHeight="1" thickBot="1" x14ac:dyDescent="0.3">
      <c r="B16" s="18"/>
      <c r="C16" s="18"/>
      <c r="E16" s="204" t="s">
        <v>2998</v>
      </c>
      <c r="F16" s="205" t="str">
        <f>'Artículo 142 (cálculo PNT)'!AE29</f>
        <v>No aplica</v>
      </c>
      <c r="G16" s="205" t="e">
        <f t="shared" si="1"/>
        <v>#VALUE!</v>
      </c>
    </row>
    <row r="17" spans="1:6" ht="18" customHeight="1" thickBot="1" x14ac:dyDescent="0.3">
      <c r="A17" s="206" t="s">
        <v>3019</v>
      </c>
      <c r="B17" s="205">
        <f>SUM(B12:B14)</f>
        <v>0</v>
      </c>
      <c r="C17" s="207"/>
    </row>
    <row r="18" spans="1:6" ht="18" customHeight="1" thickBot="1" x14ac:dyDescent="0.3"/>
    <row r="19" spans="1:6" ht="18" customHeight="1" thickBot="1" x14ac:dyDescent="0.3">
      <c r="A19" s="208" t="s">
        <v>3020</v>
      </c>
      <c r="B19" s="209"/>
      <c r="C19" s="205">
        <f>(B17*0.8)+(F19*0.2)</f>
        <v>0</v>
      </c>
      <c r="E19" s="210" t="s">
        <v>3021</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3022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302"/>
      <c r="I11" s="302"/>
      <c r="J11" s="35" t="s">
        <v>86</v>
      </c>
      <c r="K11" s="303"/>
      <c r="L11" s="303"/>
      <c r="M11" s="35" t="s">
        <v>86</v>
      </c>
      <c r="N11" s="256"/>
      <c r="O11" s="256"/>
      <c r="P11" s="36"/>
      <c r="Q11" s="37"/>
      <c r="R11"/>
      <c r="S11"/>
      <c r="T11"/>
      <c r="U11"/>
      <c r="V11" s="34"/>
      <c r="W11" s="34" t="s">
        <v>88</v>
      </c>
      <c r="X11" s="302"/>
      <c r="Y11" s="302"/>
      <c r="Z11" s="35" t="s">
        <v>86</v>
      </c>
      <c r="AA11" s="303"/>
      <c r="AB11" s="303"/>
      <c r="AC11" s="35" t="s">
        <v>86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5" t="s">
        <v>3023</v>
      </c>
      <c r="B17" s="305"/>
      <c r="C17" s="305"/>
      <c r="D17" s="305"/>
      <c r="E17" s="305"/>
      <c r="F17" s="305"/>
      <c r="G17" s="305"/>
      <c r="H17" s="306">
        <f>'Artículo 143 (cálculo PI)'!R39</f>
        <v>0</v>
      </c>
      <c r="I17" s="306"/>
      <c r="J17" s="42"/>
      <c r="K17" s="42"/>
      <c r="L17" s="43"/>
      <c r="M17" s="305" t="s">
        <v>3024</v>
      </c>
      <c r="N17" s="305"/>
      <c r="O17" s="305"/>
      <c r="P17" s="305"/>
      <c r="Q17" s="305"/>
      <c r="R17" s="306">
        <f>'Artículo 143 (cálculo PI)'!R41</f>
        <v>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5" t="s">
        <v>3023</v>
      </c>
      <c r="B22" s="305"/>
      <c r="C22" s="305"/>
      <c r="D22" s="305"/>
      <c r="E22" s="305"/>
      <c r="F22" s="305"/>
      <c r="G22" s="305"/>
      <c r="H22" s="306">
        <f>'Artículo 143 (cálculo PNT)'!R38</f>
        <v>0</v>
      </c>
      <c r="I22" s="306"/>
      <c r="J22" s="42"/>
      <c r="K22" s="42"/>
      <c r="L22" s="43"/>
      <c r="M22" s="305" t="s">
        <v>3024</v>
      </c>
      <c r="N22" s="305"/>
      <c r="O22" s="305"/>
      <c r="P22" s="305"/>
      <c r="Q22" s="305"/>
      <c r="R22" s="306">
        <f>'Artículo 143 (cálculo PNT)'!R40</f>
        <v>0</v>
      </c>
      <c r="S22" s="306"/>
      <c r="T22" s="44"/>
      <c r="U22" s="44"/>
      <c r="V22" s="44"/>
      <c r="W22" s="305"/>
      <c r="X22" s="305"/>
      <c r="Y22" s="305"/>
      <c r="Z22" s="305"/>
      <c r="AA22" s="305"/>
      <c r="AB22" s="305"/>
      <c r="AC22" s="305"/>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39" t="s">
        <v>3025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3026</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row r="31" spans="1:256" ht="18" customHeight="1" thickTop="1" thickBot="1" x14ac:dyDescent="0.3">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101</v>
      </c>
      <c r="B32" s="350"/>
      <c r="C32" s="350"/>
      <c r="D32" s="350"/>
      <c r="E32" s="350"/>
      <c r="F32" s="350"/>
      <c r="G32" s="350"/>
      <c r="H32" s="350"/>
      <c r="I32" s="350"/>
      <c r="J32" s="350"/>
      <c r="K32" s="350"/>
      <c r="L32" s="350"/>
      <c r="M32" s="350"/>
      <c r="N32" s="350"/>
      <c r="O32" s="350"/>
      <c r="P32" s="350"/>
      <c r="Q32" s="174"/>
      <c r="R32" s="363"/>
      <c r="S32" s="363"/>
      <c r="T32" s="363"/>
      <c r="U32" s="363"/>
      <c r="V32" s="363"/>
      <c r="W32" s="363"/>
      <c r="X32" s="363"/>
      <c r="Y32" s="363"/>
      <c r="Z32" s="363"/>
      <c r="AA32" s="363"/>
      <c r="AB32" s="363"/>
      <c r="AC32" s="363"/>
      <c r="AD32" s="363"/>
      <c r="AE32" s="363"/>
      <c r="AF32" s="174"/>
      <c r="AG32" s="363"/>
      <c r="AH32" s="363"/>
      <c r="AI32" s="363"/>
      <c r="AJ32" s="363"/>
      <c r="AK32" s="363"/>
      <c r="AL32" s="363"/>
      <c r="AM32" s="363"/>
      <c r="AN32" s="363"/>
      <c r="AO32" s="363"/>
      <c r="AP32" s="363"/>
      <c r="AQ32" s="363"/>
      <c r="AR32" s="363"/>
      <c r="AS32" s="363"/>
      <c r="AT32" s="363"/>
    </row>
    <row r="33" spans="1:46" ht="63" customHeight="1" thickTop="1" thickBot="1" x14ac:dyDescent="0.3">
      <c r="A33" s="350" t="s">
        <v>3027</v>
      </c>
      <c r="B33" s="350"/>
      <c r="C33" s="350"/>
      <c r="D33" s="350"/>
      <c r="E33" s="350"/>
      <c r="F33" s="350"/>
      <c r="G33" s="350"/>
      <c r="H33" s="350"/>
      <c r="I33" s="350"/>
      <c r="J33" s="350"/>
      <c r="K33" s="350"/>
      <c r="L33" s="350"/>
      <c r="M33" s="350"/>
      <c r="N33" s="350"/>
      <c r="O33" s="350"/>
      <c r="P33" s="350"/>
      <c r="Q33" s="174"/>
      <c r="R33" s="362"/>
      <c r="S33" s="362"/>
      <c r="T33" s="362"/>
      <c r="U33" s="362"/>
      <c r="V33" s="362"/>
      <c r="W33" s="362"/>
      <c r="X33" s="362"/>
      <c r="Y33" s="362"/>
      <c r="Z33" s="362"/>
      <c r="AA33" s="362"/>
      <c r="AB33" s="362"/>
      <c r="AC33" s="362"/>
      <c r="AD33" s="362"/>
      <c r="AE33" s="362"/>
      <c r="AF33" s="174"/>
      <c r="AG33" s="362"/>
      <c r="AH33" s="362"/>
      <c r="AI33" s="362"/>
      <c r="AJ33" s="362"/>
      <c r="AK33" s="362"/>
      <c r="AL33" s="362"/>
      <c r="AM33" s="362"/>
      <c r="AN33" s="362"/>
      <c r="AO33" s="362"/>
      <c r="AP33" s="362"/>
      <c r="AQ33" s="362"/>
      <c r="AR33" s="362"/>
      <c r="AS33" s="362"/>
      <c r="AT33" s="362"/>
    </row>
    <row r="34" spans="1:46" ht="63" customHeight="1" thickTop="1" thickBot="1" x14ac:dyDescent="0.3">
      <c r="A34" s="350" t="s">
        <v>3028</v>
      </c>
      <c r="B34" s="350"/>
      <c r="C34" s="350"/>
      <c r="D34" s="350"/>
      <c r="E34" s="350"/>
      <c r="F34" s="350"/>
      <c r="G34" s="350"/>
      <c r="H34" s="350"/>
      <c r="I34" s="350"/>
      <c r="J34" s="350"/>
      <c r="K34" s="350"/>
      <c r="L34" s="350"/>
      <c r="M34" s="350"/>
      <c r="N34" s="350"/>
      <c r="O34" s="350"/>
      <c r="P34" s="350"/>
      <c r="Q34" s="174"/>
      <c r="R34" s="362"/>
      <c r="S34" s="362"/>
      <c r="T34" s="362"/>
      <c r="U34" s="362"/>
      <c r="V34" s="362"/>
      <c r="W34" s="362"/>
      <c r="X34" s="362"/>
      <c r="Y34" s="362"/>
      <c r="Z34" s="362"/>
      <c r="AA34" s="362"/>
      <c r="AB34" s="362"/>
      <c r="AC34" s="362"/>
      <c r="AD34" s="362"/>
      <c r="AE34" s="362"/>
      <c r="AF34" s="174"/>
      <c r="AG34" s="362"/>
      <c r="AH34" s="362"/>
      <c r="AI34" s="362"/>
      <c r="AJ34" s="362"/>
      <c r="AK34" s="362"/>
      <c r="AL34" s="362"/>
      <c r="AM34" s="362"/>
      <c r="AN34" s="362"/>
      <c r="AO34" s="362"/>
      <c r="AP34" s="362"/>
      <c r="AQ34" s="362"/>
      <c r="AR34" s="362"/>
      <c r="AS34" s="362"/>
      <c r="AT34" s="362"/>
    </row>
    <row r="35" spans="1:46" ht="107.25" customHeight="1" thickTop="1" thickBot="1" x14ac:dyDescent="0.3">
      <c r="A35" s="350" t="s">
        <v>3029</v>
      </c>
      <c r="B35" s="350"/>
      <c r="C35" s="350"/>
      <c r="D35" s="350"/>
      <c r="E35" s="350"/>
      <c r="F35" s="350"/>
      <c r="G35" s="350"/>
      <c r="H35" s="350"/>
      <c r="I35" s="350"/>
      <c r="J35" s="350"/>
      <c r="K35" s="350"/>
      <c r="L35" s="350"/>
      <c r="M35" s="350"/>
      <c r="N35" s="350"/>
      <c r="O35" s="350"/>
      <c r="P35" s="350"/>
      <c r="Q35" s="174"/>
      <c r="R35" s="362"/>
      <c r="S35" s="362"/>
      <c r="T35" s="362"/>
      <c r="U35" s="362"/>
      <c r="V35" s="362"/>
      <c r="W35" s="362"/>
      <c r="X35" s="362"/>
      <c r="Y35" s="362"/>
      <c r="Z35" s="362"/>
      <c r="AA35" s="362"/>
      <c r="AB35" s="362"/>
      <c r="AC35" s="362"/>
      <c r="AD35" s="362"/>
      <c r="AE35" s="362"/>
      <c r="AF35" s="174"/>
      <c r="AG35" s="362"/>
      <c r="AH35" s="362"/>
      <c r="AI35" s="362"/>
      <c r="AJ35" s="362"/>
      <c r="AK35" s="362"/>
      <c r="AL35" s="362"/>
      <c r="AM35" s="362"/>
      <c r="AN35" s="362"/>
      <c r="AO35" s="362"/>
      <c r="AP35" s="362"/>
      <c r="AQ35" s="362"/>
      <c r="AR35" s="362"/>
      <c r="AS35" s="362"/>
      <c r="AT35" s="362"/>
    </row>
    <row r="36" spans="1:46" ht="63" customHeight="1" thickTop="1" thickBot="1" x14ac:dyDescent="0.3">
      <c r="A36" s="350" t="s">
        <v>3030</v>
      </c>
      <c r="B36" s="350"/>
      <c r="C36" s="350"/>
      <c r="D36" s="350"/>
      <c r="E36" s="350"/>
      <c r="F36" s="350"/>
      <c r="G36" s="350"/>
      <c r="H36" s="350"/>
      <c r="I36" s="350"/>
      <c r="J36" s="350"/>
      <c r="K36" s="350"/>
      <c r="L36" s="350"/>
      <c r="M36" s="350"/>
      <c r="N36" s="350"/>
      <c r="O36" s="350"/>
      <c r="P36" s="350"/>
      <c r="Q36" s="174"/>
      <c r="R36" s="362"/>
      <c r="S36" s="362"/>
      <c r="T36" s="362"/>
      <c r="U36" s="362"/>
      <c r="V36" s="362"/>
      <c r="W36" s="362"/>
      <c r="X36" s="362"/>
      <c r="Y36" s="362"/>
      <c r="Z36" s="362"/>
      <c r="AA36" s="362"/>
      <c r="AB36" s="362"/>
      <c r="AC36" s="362"/>
      <c r="AD36" s="362"/>
      <c r="AE36" s="362"/>
      <c r="AF36" s="174"/>
      <c r="AG36" s="362"/>
      <c r="AH36" s="362"/>
      <c r="AI36" s="362"/>
      <c r="AJ36" s="362"/>
      <c r="AK36" s="362"/>
      <c r="AL36" s="362"/>
      <c r="AM36" s="362"/>
      <c r="AN36" s="362"/>
      <c r="AO36" s="362"/>
      <c r="AP36" s="362"/>
      <c r="AQ36" s="362"/>
      <c r="AR36" s="362"/>
      <c r="AS36" s="362"/>
      <c r="AT36" s="362"/>
    </row>
    <row r="37" spans="1:46" ht="63" customHeight="1" thickTop="1" thickBot="1" x14ac:dyDescent="0.3">
      <c r="A37" s="350" t="s">
        <v>3031</v>
      </c>
      <c r="B37" s="350"/>
      <c r="C37" s="350"/>
      <c r="D37" s="350"/>
      <c r="E37" s="350"/>
      <c r="F37" s="350"/>
      <c r="G37" s="350"/>
      <c r="H37" s="350"/>
      <c r="I37" s="350"/>
      <c r="J37" s="350"/>
      <c r="K37" s="350"/>
      <c r="L37" s="350"/>
      <c r="M37" s="350"/>
      <c r="N37" s="350"/>
      <c r="O37" s="350"/>
      <c r="P37" s="350"/>
      <c r="Q37" s="174"/>
      <c r="R37" s="362"/>
      <c r="S37" s="362"/>
      <c r="T37" s="362"/>
      <c r="U37" s="362"/>
      <c r="V37" s="362"/>
      <c r="W37" s="362"/>
      <c r="X37" s="362"/>
      <c r="Y37" s="362"/>
      <c r="Z37" s="362"/>
      <c r="AA37" s="362"/>
      <c r="AB37" s="362"/>
      <c r="AC37" s="362"/>
      <c r="AD37" s="362"/>
      <c r="AE37" s="362"/>
      <c r="AF37" s="174"/>
      <c r="AG37" s="362"/>
      <c r="AH37" s="362"/>
      <c r="AI37" s="362"/>
      <c r="AJ37" s="362"/>
      <c r="AK37" s="362"/>
      <c r="AL37" s="362"/>
      <c r="AM37" s="362"/>
      <c r="AN37" s="362"/>
      <c r="AO37" s="362"/>
      <c r="AP37" s="362"/>
      <c r="AQ37" s="362"/>
      <c r="AR37" s="362"/>
      <c r="AS37" s="362"/>
      <c r="AT37" s="362"/>
    </row>
    <row r="38" spans="1:46" ht="63" customHeight="1" thickTop="1" thickBot="1" x14ac:dyDescent="0.3">
      <c r="A38" s="350" t="s">
        <v>3032</v>
      </c>
      <c r="B38" s="350"/>
      <c r="C38" s="350"/>
      <c r="D38" s="350"/>
      <c r="E38" s="350"/>
      <c r="F38" s="350"/>
      <c r="G38" s="350"/>
      <c r="H38" s="350"/>
      <c r="I38" s="350"/>
      <c r="J38" s="350"/>
      <c r="K38" s="350"/>
      <c r="L38" s="350"/>
      <c r="M38" s="350"/>
      <c r="N38" s="350"/>
      <c r="O38" s="350"/>
      <c r="P38" s="350"/>
      <c r="Q38" s="174"/>
      <c r="R38" s="362"/>
      <c r="S38" s="362"/>
      <c r="T38" s="362"/>
      <c r="U38" s="362"/>
      <c r="V38" s="362"/>
      <c r="W38" s="362"/>
      <c r="X38" s="362"/>
      <c r="Y38" s="362"/>
      <c r="Z38" s="362"/>
      <c r="AA38" s="362"/>
      <c r="AB38" s="362"/>
      <c r="AC38" s="362"/>
      <c r="AD38" s="362"/>
      <c r="AE38" s="362"/>
      <c r="AF38" s="174"/>
      <c r="AG38" s="362"/>
      <c r="AH38" s="362"/>
      <c r="AI38" s="362"/>
      <c r="AJ38" s="362"/>
      <c r="AK38" s="362"/>
      <c r="AL38" s="362"/>
      <c r="AM38" s="362"/>
      <c r="AN38" s="362"/>
      <c r="AO38" s="362"/>
      <c r="AP38" s="362"/>
      <c r="AQ38" s="362"/>
      <c r="AR38" s="362"/>
      <c r="AS38" s="362"/>
      <c r="AT38" s="362"/>
    </row>
    <row r="39" spans="1:46" ht="63" customHeight="1" thickTop="1" thickBot="1" x14ac:dyDescent="0.3">
      <c r="A39" s="350" t="s">
        <v>3033</v>
      </c>
      <c r="B39" s="350"/>
      <c r="C39" s="350"/>
      <c r="D39" s="350"/>
      <c r="E39" s="350"/>
      <c r="F39" s="350"/>
      <c r="G39" s="350"/>
      <c r="H39" s="350"/>
      <c r="I39" s="350"/>
      <c r="J39" s="350"/>
      <c r="K39" s="350"/>
      <c r="L39" s="350"/>
      <c r="M39" s="350"/>
      <c r="N39" s="350"/>
      <c r="O39" s="350"/>
      <c r="P39" s="350"/>
      <c r="Q39" s="174"/>
      <c r="R39" s="362"/>
      <c r="S39" s="362"/>
      <c r="T39" s="362"/>
      <c r="U39" s="362"/>
      <c r="V39" s="362"/>
      <c r="W39" s="362"/>
      <c r="X39" s="362"/>
      <c r="Y39" s="362"/>
      <c r="Z39" s="362"/>
      <c r="AA39" s="362"/>
      <c r="AB39" s="362"/>
      <c r="AC39" s="362"/>
      <c r="AD39" s="362"/>
      <c r="AE39" s="362"/>
      <c r="AF39" s="174"/>
      <c r="AG39" s="362"/>
      <c r="AH39" s="362"/>
      <c r="AI39" s="362"/>
      <c r="AJ39" s="362"/>
      <c r="AK39" s="362"/>
      <c r="AL39" s="362"/>
      <c r="AM39" s="362"/>
      <c r="AN39" s="362"/>
      <c r="AO39" s="362"/>
      <c r="AP39" s="362"/>
      <c r="AQ39" s="362"/>
      <c r="AR39" s="362"/>
      <c r="AS39" s="362"/>
      <c r="AT39" s="362"/>
    </row>
    <row r="40" spans="1:46" ht="63" customHeight="1" thickTop="1" thickBot="1" x14ac:dyDescent="0.3">
      <c r="A40" s="364" t="s">
        <v>3034</v>
      </c>
      <c r="B40" s="364"/>
      <c r="C40" s="364"/>
      <c r="D40" s="364"/>
      <c r="E40" s="364"/>
      <c r="F40" s="364"/>
      <c r="G40" s="364"/>
      <c r="H40" s="364"/>
      <c r="I40" s="364"/>
      <c r="J40" s="364"/>
      <c r="K40" s="364"/>
      <c r="L40" s="364"/>
      <c r="M40" s="364"/>
      <c r="N40" s="364"/>
      <c r="O40" s="364"/>
      <c r="P40" s="364"/>
      <c r="Q40" s="174"/>
      <c r="R40" s="362"/>
      <c r="S40" s="362"/>
      <c r="T40" s="362"/>
      <c r="U40" s="362"/>
      <c r="V40" s="362"/>
      <c r="W40" s="362"/>
      <c r="X40" s="362"/>
      <c r="Y40" s="362"/>
      <c r="Z40" s="362"/>
      <c r="AA40" s="362"/>
      <c r="AB40" s="362"/>
      <c r="AC40" s="362"/>
      <c r="AD40" s="362"/>
      <c r="AE40" s="362"/>
      <c r="AF40" s="174"/>
      <c r="AG40" s="362"/>
      <c r="AH40" s="362"/>
      <c r="AI40" s="362"/>
      <c r="AJ40" s="362"/>
      <c r="AK40" s="362"/>
      <c r="AL40" s="362"/>
      <c r="AM40" s="362"/>
      <c r="AN40" s="362"/>
      <c r="AO40" s="362"/>
      <c r="AP40" s="362"/>
      <c r="AQ40" s="362"/>
      <c r="AR40" s="362"/>
      <c r="AS40" s="362"/>
      <c r="AT40" s="362"/>
    </row>
    <row r="41" spans="1:46" ht="63" customHeight="1" thickTop="1" thickBot="1" x14ac:dyDescent="0.3">
      <c r="A41" s="350" t="s">
        <v>3035</v>
      </c>
      <c r="B41" s="350"/>
      <c r="C41" s="350"/>
      <c r="D41" s="350"/>
      <c r="E41" s="350"/>
      <c r="F41" s="350"/>
      <c r="G41" s="350"/>
      <c r="H41" s="350"/>
      <c r="I41" s="350"/>
      <c r="J41" s="350"/>
      <c r="K41" s="350"/>
      <c r="L41" s="350"/>
      <c r="M41" s="350"/>
      <c r="N41" s="350"/>
      <c r="O41" s="350"/>
      <c r="P41" s="350"/>
      <c r="Q41" s="174"/>
      <c r="R41" s="362"/>
      <c r="S41" s="362"/>
      <c r="T41" s="362"/>
      <c r="U41" s="362"/>
      <c r="V41" s="362"/>
      <c r="W41" s="362"/>
      <c r="X41" s="362"/>
      <c r="Y41" s="362"/>
      <c r="Z41" s="362"/>
      <c r="AA41" s="362"/>
      <c r="AB41" s="362"/>
      <c r="AC41" s="362"/>
      <c r="AD41" s="362"/>
      <c r="AE41" s="362"/>
      <c r="AF41" s="174"/>
      <c r="AG41" s="362"/>
      <c r="AH41" s="362"/>
      <c r="AI41" s="362"/>
      <c r="AJ41" s="362"/>
      <c r="AK41" s="362"/>
      <c r="AL41" s="362"/>
      <c r="AM41" s="362"/>
      <c r="AN41" s="362"/>
      <c r="AO41" s="362"/>
      <c r="AP41" s="362"/>
      <c r="AQ41" s="362"/>
      <c r="AR41" s="362"/>
      <c r="AS41" s="362"/>
      <c r="AT41" s="362"/>
    </row>
    <row r="42" spans="1:46" ht="63" customHeight="1" thickTop="1" thickBot="1" x14ac:dyDescent="0.3">
      <c r="A42" s="350" t="s">
        <v>3036</v>
      </c>
      <c r="B42" s="350"/>
      <c r="C42" s="350"/>
      <c r="D42" s="350"/>
      <c r="E42" s="350"/>
      <c r="F42" s="350"/>
      <c r="G42" s="350"/>
      <c r="H42" s="350"/>
      <c r="I42" s="350"/>
      <c r="J42" s="350"/>
      <c r="K42" s="350"/>
      <c r="L42" s="350"/>
      <c r="M42" s="350"/>
      <c r="N42" s="350"/>
      <c r="O42" s="350"/>
      <c r="P42" s="350"/>
      <c r="Q42" s="174"/>
      <c r="R42" s="362"/>
      <c r="S42" s="362"/>
      <c r="T42" s="362"/>
      <c r="U42" s="362"/>
      <c r="V42" s="362"/>
      <c r="W42" s="362"/>
      <c r="X42" s="362"/>
      <c r="Y42" s="362"/>
      <c r="Z42" s="362"/>
      <c r="AA42" s="362"/>
      <c r="AB42" s="362"/>
      <c r="AC42" s="362"/>
      <c r="AD42" s="362"/>
      <c r="AE42" s="362"/>
      <c r="AF42" s="174"/>
      <c r="AG42" s="362"/>
      <c r="AH42" s="362"/>
      <c r="AI42" s="362"/>
      <c r="AJ42" s="362"/>
      <c r="AK42" s="362"/>
      <c r="AL42" s="362"/>
      <c r="AM42" s="362"/>
      <c r="AN42" s="362"/>
      <c r="AO42" s="362"/>
      <c r="AP42" s="362"/>
      <c r="AQ42" s="362"/>
      <c r="AR42" s="362"/>
      <c r="AS42" s="362"/>
      <c r="AT42" s="362"/>
    </row>
    <row r="43" spans="1:46" ht="63" customHeight="1" thickTop="1" thickBot="1" x14ac:dyDescent="0.3">
      <c r="A43" s="350" t="s">
        <v>3037</v>
      </c>
      <c r="B43" s="350"/>
      <c r="C43" s="350"/>
      <c r="D43" s="350"/>
      <c r="E43" s="350"/>
      <c r="F43" s="350"/>
      <c r="G43" s="350"/>
      <c r="H43" s="350"/>
      <c r="I43" s="350"/>
      <c r="J43" s="350"/>
      <c r="K43" s="350"/>
      <c r="L43" s="350"/>
      <c r="M43" s="350"/>
      <c r="N43" s="350"/>
      <c r="O43" s="350"/>
      <c r="P43" s="350"/>
      <c r="Q43" s="174"/>
      <c r="R43" s="362"/>
      <c r="S43" s="362"/>
      <c r="T43" s="362"/>
      <c r="U43" s="362"/>
      <c r="V43" s="362"/>
      <c r="W43" s="362"/>
      <c r="X43" s="362"/>
      <c r="Y43" s="362"/>
      <c r="Z43" s="362"/>
      <c r="AA43" s="362"/>
      <c r="AB43" s="362"/>
      <c r="AC43" s="362"/>
      <c r="AD43" s="362"/>
      <c r="AE43" s="362"/>
      <c r="AF43" s="174"/>
      <c r="AG43" s="362"/>
      <c r="AH43" s="362"/>
      <c r="AI43" s="362"/>
      <c r="AJ43" s="362"/>
      <c r="AK43" s="362"/>
      <c r="AL43" s="362"/>
      <c r="AM43" s="362"/>
      <c r="AN43" s="362"/>
      <c r="AO43" s="362"/>
      <c r="AP43" s="362"/>
      <c r="AQ43" s="362"/>
      <c r="AR43" s="362"/>
      <c r="AS43" s="362"/>
      <c r="AT43" s="362"/>
    </row>
    <row r="44" spans="1:46" ht="63" customHeight="1" thickTop="1" thickBot="1" x14ac:dyDescent="0.3">
      <c r="A44" s="350" t="s">
        <v>3038</v>
      </c>
      <c r="B44" s="350"/>
      <c r="C44" s="350"/>
      <c r="D44" s="350"/>
      <c r="E44" s="350"/>
      <c r="F44" s="350"/>
      <c r="G44" s="350"/>
      <c r="H44" s="350"/>
      <c r="I44" s="350"/>
      <c r="J44" s="350"/>
      <c r="K44" s="350"/>
      <c r="L44" s="350"/>
      <c r="M44" s="350"/>
      <c r="N44" s="350"/>
      <c r="O44" s="350"/>
      <c r="P44" s="350"/>
      <c r="Q44" s="174"/>
      <c r="R44" s="362"/>
      <c r="S44" s="362"/>
      <c r="T44" s="362"/>
      <c r="U44" s="362"/>
      <c r="V44" s="362"/>
      <c r="W44" s="362"/>
      <c r="X44" s="362"/>
      <c r="Y44" s="362"/>
      <c r="Z44" s="362"/>
      <c r="AA44" s="362"/>
      <c r="AB44" s="362"/>
      <c r="AC44" s="362"/>
      <c r="AD44" s="362"/>
      <c r="AE44" s="362"/>
      <c r="AF44" s="174"/>
      <c r="AG44" s="362"/>
      <c r="AH44" s="362"/>
      <c r="AI44" s="362"/>
      <c r="AJ44" s="362"/>
      <c r="AK44" s="362"/>
      <c r="AL44" s="362"/>
      <c r="AM44" s="362"/>
      <c r="AN44" s="362"/>
      <c r="AO44" s="362"/>
      <c r="AP44" s="362"/>
      <c r="AQ44" s="362"/>
      <c r="AR44" s="362"/>
      <c r="AS44" s="362"/>
      <c r="AT44" s="362"/>
    </row>
    <row r="45" spans="1:46" ht="63" customHeight="1" thickTop="1" thickBot="1" x14ac:dyDescent="0.3">
      <c r="A45" s="350" t="s">
        <v>3039</v>
      </c>
      <c r="B45" s="350"/>
      <c r="C45" s="350"/>
      <c r="D45" s="350"/>
      <c r="E45" s="350"/>
      <c r="F45" s="350"/>
      <c r="G45" s="350"/>
      <c r="H45" s="350"/>
      <c r="I45" s="350"/>
      <c r="J45" s="350"/>
      <c r="K45" s="350"/>
      <c r="L45" s="350"/>
      <c r="M45" s="350"/>
      <c r="N45" s="350"/>
      <c r="O45" s="350"/>
      <c r="P45" s="350"/>
      <c r="Q45" s="174"/>
      <c r="R45" s="362"/>
      <c r="S45" s="362"/>
      <c r="T45" s="362"/>
      <c r="U45" s="362"/>
      <c r="V45" s="362"/>
      <c r="W45" s="362"/>
      <c r="X45" s="362"/>
      <c r="Y45" s="362"/>
      <c r="Z45" s="362"/>
      <c r="AA45" s="362"/>
      <c r="AB45" s="362"/>
      <c r="AC45" s="362"/>
      <c r="AD45" s="362"/>
      <c r="AE45" s="362"/>
      <c r="AF45" s="174"/>
      <c r="AG45" s="362"/>
      <c r="AH45" s="362"/>
      <c r="AI45" s="362"/>
      <c r="AJ45" s="362"/>
      <c r="AK45" s="362"/>
      <c r="AL45" s="362"/>
      <c r="AM45" s="362"/>
      <c r="AN45" s="362"/>
      <c r="AO45" s="362"/>
      <c r="AP45" s="362"/>
      <c r="AQ45" s="362"/>
      <c r="AR45" s="362"/>
      <c r="AS45" s="362"/>
      <c r="AT45" s="362"/>
    </row>
    <row r="46" spans="1:46" ht="63" customHeight="1" thickTop="1" thickBot="1" x14ac:dyDescent="0.3">
      <c r="A46" s="350" t="s">
        <v>3040</v>
      </c>
      <c r="B46" s="350"/>
      <c r="C46" s="350"/>
      <c r="D46" s="350"/>
      <c r="E46" s="350"/>
      <c r="F46" s="350"/>
      <c r="G46" s="350"/>
      <c r="H46" s="350"/>
      <c r="I46" s="350"/>
      <c r="J46" s="350"/>
      <c r="K46" s="350"/>
      <c r="L46" s="350"/>
      <c r="M46" s="350"/>
      <c r="N46" s="350"/>
      <c r="O46" s="350"/>
      <c r="P46" s="350"/>
      <c r="Q46" s="174"/>
      <c r="R46" s="362"/>
      <c r="S46" s="362"/>
      <c r="T46" s="362"/>
      <c r="U46" s="362"/>
      <c r="V46" s="362"/>
      <c r="W46" s="362"/>
      <c r="X46" s="362"/>
      <c r="Y46" s="362"/>
      <c r="Z46" s="362"/>
      <c r="AA46" s="362"/>
      <c r="AB46" s="362"/>
      <c r="AC46" s="362"/>
      <c r="AD46" s="362"/>
      <c r="AE46" s="362"/>
      <c r="AF46" s="174"/>
      <c r="AG46" s="362"/>
      <c r="AH46" s="362"/>
      <c r="AI46" s="362"/>
      <c r="AJ46" s="362"/>
      <c r="AK46" s="362"/>
      <c r="AL46" s="362"/>
      <c r="AM46" s="362"/>
      <c r="AN46" s="362"/>
      <c r="AO46" s="362"/>
      <c r="AP46" s="362"/>
      <c r="AQ46" s="362"/>
      <c r="AR46" s="362"/>
      <c r="AS46" s="362"/>
      <c r="AT46" s="362"/>
    </row>
    <row r="47" spans="1:46" ht="63" customHeight="1" thickTop="1" thickBot="1" x14ac:dyDescent="0.3">
      <c r="A47" s="350" t="s">
        <v>3041</v>
      </c>
      <c r="B47" s="350"/>
      <c r="C47" s="350"/>
      <c r="D47" s="350"/>
      <c r="E47" s="350"/>
      <c r="F47" s="350"/>
      <c r="G47" s="350"/>
      <c r="H47" s="350"/>
      <c r="I47" s="350"/>
      <c r="J47" s="350"/>
      <c r="K47" s="350"/>
      <c r="L47" s="350"/>
      <c r="M47" s="350"/>
      <c r="N47" s="350"/>
      <c r="O47" s="350"/>
      <c r="P47" s="350"/>
      <c r="Q47" s="174"/>
      <c r="R47" s="365"/>
      <c r="S47" s="365"/>
      <c r="T47" s="365"/>
      <c r="U47" s="365"/>
      <c r="V47" s="365"/>
      <c r="W47" s="365"/>
      <c r="X47" s="365"/>
      <c r="Y47" s="365"/>
      <c r="Z47" s="365"/>
      <c r="AA47" s="365"/>
      <c r="AB47" s="365"/>
      <c r="AC47" s="365"/>
      <c r="AD47" s="365"/>
      <c r="AE47" s="365"/>
      <c r="AF47" s="174"/>
      <c r="AG47" s="362"/>
      <c r="AH47" s="362"/>
      <c r="AI47" s="362"/>
      <c r="AJ47" s="362"/>
      <c r="AK47" s="362"/>
      <c r="AL47" s="362"/>
      <c r="AM47" s="362"/>
      <c r="AN47" s="362"/>
      <c r="AO47" s="362"/>
      <c r="AP47" s="362"/>
      <c r="AQ47" s="362"/>
      <c r="AR47" s="362"/>
      <c r="AS47" s="362"/>
      <c r="AT47" s="362"/>
    </row>
    <row r="48" spans="1:46" ht="63" customHeight="1" thickTop="1" thickBot="1" x14ac:dyDescent="0.3">
      <c r="A48" s="350" t="s">
        <v>3042</v>
      </c>
      <c r="B48" s="350"/>
      <c r="C48" s="350"/>
      <c r="D48" s="350"/>
      <c r="E48" s="350"/>
      <c r="F48" s="350"/>
      <c r="G48" s="350"/>
      <c r="H48" s="350"/>
      <c r="I48" s="350"/>
      <c r="J48" s="350"/>
      <c r="K48" s="350"/>
      <c r="L48" s="350"/>
      <c r="M48" s="350"/>
      <c r="N48" s="350"/>
      <c r="O48" s="350"/>
      <c r="P48" s="350"/>
      <c r="Q48" s="174"/>
      <c r="R48" s="365"/>
      <c r="S48" s="365"/>
      <c r="T48" s="365"/>
      <c r="U48" s="365"/>
      <c r="V48" s="365"/>
      <c r="W48" s="365"/>
      <c r="X48" s="365"/>
      <c r="Y48" s="365"/>
      <c r="Z48" s="365"/>
      <c r="AA48" s="365"/>
      <c r="AB48" s="365"/>
      <c r="AC48" s="365"/>
      <c r="AD48" s="365"/>
      <c r="AE48" s="365"/>
      <c r="AF48" s="174"/>
      <c r="AG48" s="362"/>
      <c r="AH48" s="362"/>
      <c r="AI48" s="362"/>
      <c r="AJ48" s="362"/>
      <c r="AK48" s="362"/>
      <c r="AL48" s="362"/>
      <c r="AM48" s="362"/>
      <c r="AN48" s="362"/>
      <c r="AO48" s="362"/>
      <c r="AP48" s="362"/>
      <c r="AQ48" s="362"/>
      <c r="AR48" s="362"/>
      <c r="AS48" s="362"/>
      <c r="AT48" s="362"/>
    </row>
    <row r="49" spans="1:46" ht="45" customHeight="1" thickTop="1" thickBot="1" x14ac:dyDescent="0.3">
      <c r="Q49" s="175"/>
      <c r="AF49" s="175"/>
    </row>
    <row r="50" spans="1:46" ht="45" customHeight="1" thickTop="1" thickBot="1" x14ac:dyDescent="0.3">
      <c r="A50" s="351" t="s">
        <v>111</v>
      </c>
      <c r="B50" s="351"/>
      <c r="C50" s="351"/>
      <c r="D50" s="351"/>
      <c r="E50" s="351"/>
      <c r="F50" s="351"/>
      <c r="G50" s="351"/>
      <c r="H50" s="351"/>
      <c r="I50" s="351"/>
      <c r="J50" s="351"/>
      <c r="K50" s="351"/>
      <c r="L50" s="351"/>
      <c r="M50" s="351"/>
      <c r="N50" s="351"/>
      <c r="O50" s="351"/>
      <c r="P50" s="351"/>
      <c r="Q50" s="176" t="s">
        <v>99</v>
      </c>
      <c r="R50" s="352" t="s">
        <v>100</v>
      </c>
      <c r="S50" s="352"/>
      <c r="T50" s="352"/>
      <c r="U50" s="352"/>
      <c r="V50" s="352"/>
      <c r="W50" s="352"/>
      <c r="X50" s="352"/>
      <c r="Y50" s="352"/>
      <c r="Z50" s="352"/>
      <c r="AA50" s="352"/>
      <c r="AB50" s="352"/>
      <c r="AC50" s="352"/>
      <c r="AD50" s="352"/>
      <c r="AE50" s="352"/>
      <c r="AF50" s="177" t="s">
        <v>99</v>
      </c>
      <c r="AG50" s="353" t="s">
        <v>8</v>
      </c>
      <c r="AH50" s="353"/>
      <c r="AI50" s="353"/>
      <c r="AJ50" s="353"/>
      <c r="AK50" s="353"/>
      <c r="AL50" s="353"/>
      <c r="AM50" s="353"/>
      <c r="AN50" s="353"/>
      <c r="AO50" s="353"/>
      <c r="AP50" s="353"/>
      <c r="AQ50" s="353"/>
      <c r="AR50" s="353"/>
      <c r="AS50" s="353"/>
      <c r="AT50" s="353"/>
    </row>
    <row r="51" spans="1:46" ht="45" customHeight="1" thickTop="1" thickBot="1" x14ac:dyDescent="0.3">
      <c r="A51" s="350" t="s">
        <v>3043</v>
      </c>
      <c r="B51" s="350"/>
      <c r="C51" s="350"/>
      <c r="D51" s="350"/>
      <c r="E51" s="350"/>
      <c r="F51" s="350"/>
      <c r="G51" s="350"/>
      <c r="H51" s="350"/>
      <c r="I51" s="350"/>
      <c r="J51" s="350"/>
      <c r="K51" s="350"/>
      <c r="L51" s="350"/>
      <c r="M51" s="350"/>
      <c r="N51" s="350"/>
      <c r="O51" s="350"/>
      <c r="P51" s="350"/>
      <c r="Q51" s="174"/>
      <c r="R51" s="363"/>
      <c r="S51" s="363"/>
      <c r="T51" s="363"/>
      <c r="U51" s="363"/>
      <c r="V51" s="363"/>
      <c r="W51" s="363"/>
      <c r="X51" s="363"/>
      <c r="Y51" s="363"/>
      <c r="Z51" s="363"/>
      <c r="AA51" s="363"/>
      <c r="AB51" s="363"/>
      <c r="AC51" s="363"/>
      <c r="AD51" s="363"/>
      <c r="AE51" s="363"/>
      <c r="AF51" s="174"/>
      <c r="AG51" s="363"/>
      <c r="AH51" s="363"/>
      <c r="AI51" s="363"/>
      <c r="AJ51" s="363"/>
      <c r="AK51" s="363"/>
      <c r="AL51" s="363"/>
      <c r="AM51" s="363"/>
      <c r="AN51" s="363"/>
      <c r="AO51" s="363"/>
      <c r="AP51" s="363"/>
      <c r="AQ51" s="363"/>
      <c r="AR51" s="363"/>
      <c r="AS51" s="363"/>
      <c r="AT51" s="363"/>
    </row>
    <row r="52" spans="1:46" ht="45" customHeight="1" thickTop="1" thickBot="1" x14ac:dyDescent="0.3">
      <c r="A52" s="350" t="s">
        <v>3044</v>
      </c>
      <c r="B52" s="350"/>
      <c r="C52" s="350"/>
      <c r="D52" s="350"/>
      <c r="E52" s="350"/>
      <c r="F52" s="350"/>
      <c r="G52" s="350"/>
      <c r="H52" s="350"/>
      <c r="I52" s="350"/>
      <c r="J52" s="350"/>
      <c r="K52" s="350"/>
      <c r="L52" s="350"/>
      <c r="M52" s="350"/>
      <c r="N52" s="350"/>
      <c r="O52" s="350"/>
      <c r="P52" s="350"/>
      <c r="Q52" s="174"/>
      <c r="R52" s="363"/>
      <c r="S52" s="363"/>
      <c r="T52" s="363"/>
      <c r="U52" s="363"/>
      <c r="V52" s="363"/>
      <c r="W52" s="363"/>
      <c r="X52" s="363"/>
      <c r="Y52" s="363"/>
      <c r="Z52" s="363"/>
      <c r="AA52" s="363"/>
      <c r="AB52" s="363"/>
      <c r="AC52" s="363"/>
      <c r="AD52" s="363"/>
      <c r="AE52" s="363"/>
      <c r="AF52" s="174"/>
      <c r="AG52" s="363"/>
      <c r="AH52" s="363"/>
      <c r="AI52" s="363"/>
      <c r="AJ52" s="363"/>
      <c r="AK52" s="363"/>
      <c r="AL52" s="363"/>
      <c r="AM52" s="363"/>
      <c r="AN52" s="363"/>
      <c r="AO52" s="363"/>
      <c r="AP52" s="363"/>
      <c r="AQ52" s="363"/>
      <c r="AR52" s="363"/>
      <c r="AS52" s="363"/>
      <c r="AT52" s="363"/>
    </row>
    <row r="53" spans="1:46" ht="52.5" customHeight="1" thickTop="1" thickBot="1" x14ac:dyDescent="0.3">
      <c r="A53" s="350" t="s">
        <v>3045</v>
      </c>
      <c r="B53" s="350"/>
      <c r="C53" s="350"/>
      <c r="D53" s="350"/>
      <c r="E53" s="350"/>
      <c r="F53" s="350"/>
      <c r="G53" s="350"/>
      <c r="H53" s="350"/>
      <c r="I53" s="350"/>
      <c r="J53" s="350"/>
      <c r="K53" s="350"/>
      <c r="L53" s="350"/>
      <c r="M53" s="350"/>
      <c r="N53" s="350"/>
      <c r="O53" s="350"/>
      <c r="P53" s="350"/>
      <c r="Q53" s="174"/>
      <c r="R53" s="363"/>
      <c r="S53" s="363"/>
      <c r="T53" s="363"/>
      <c r="U53" s="363"/>
      <c r="V53" s="363"/>
      <c r="W53" s="363"/>
      <c r="X53" s="363"/>
      <c r="Y53" s="363"/>
      <c r="Z53" s="363"/>
      <c r="AA53" s="363"/>
      <c r="AB53" s="363"/>
      <c r="AC53" s="363"/>
      <c r="AD53" s="363"/>
      <c r="AE53" s="363"/>
      <c r="AF53" s="174"/>
      <c r="AG53" s="363"/>
      <c r="AH53" s="363"/>
      <c r="AI53" s="363"/>
      <c r="AJ53" s="363"/>
      <c r="AK53" s="363"/>
      <c r="AL53" s="363"/>
      <c r="AM53" s="363"/>
      <c r="AN53" s="363"/>
      <c r="AO53" s="363"/>
      <c r="AP53" s="363"/>
      <c r="AQ53" s="363"/>
      <c r="AR53" s="363"/>
      <c r="AS53" s="363"/>
      <c r="AT53" s="363"/>
    </row>
    <row r="54" spans="1:46" ht="67.5" customHeight="1" thickTop="1" thickBot="1" x14ac:dyDescent="0.3">
      <c r="A54" s="350" t="s">
        <v>3046</v>
      </c>
      <c r="B54" s="350"/>
      <c r="C54" s="350"/>
      <c r="D54" s="350"/>
      <c r="E54" s="350"/>
      <c r="F54" s="350"/>
      <c r="G54" s="350"/>
      <c r="H54" s="350"/>
      <c r="I54" s="350"/>
      <c r="J54" s="350"/>
      <c r="K54" s="350"/>
      <c r="L54" s="350"/>
      <c r="M54" s="350"/>
      <c r="N54" s="350"/>
      <c r="O54" s="350"/>
      <c r="P54" s="350"/>
      <c r="Q54" s="174"/>
      <c r="R54" s="363"/>
      <c r="S54" s="363"/>
      <c r="T54" s="363"/>
      <c r="U54" s="363"/>
      <c r="V54" s="363"/>
      <c r="W54" s="363"/>
      <c r="X54" s="363"/>
      <c r="Y54" s="363"/>
      <c r="Z54" s="363"/>
      <c r="AA54" s="363"/>
      <c r="AB54" s="363"/>
      <c r="AC54" s="363"/>
      <c r="AD54" s="363"/>
      <c r="AE54" s="363"/>
      <c r="AF54" s="174"/>
      <c r="AG54" s="363"/>
      <c r="AH54" s="363"/>
      <c r="AI54" s="363"/>
      <c r="AJ54" s="363"/>
      <c r="AK54" s="363"/>
      <c r="AL54" s="363"/>
      <c r="AM54" s="363"/>
      <c r="AN54" s="363"/>
      <c r="AO54" s="363"/>
      <c r="AP54" s="363"/>
      <c r="AQ54" s="363"/>
      <c r="AR54" s="363"/>
      <c r="AS54" s="363"/>
      <c r="AT54" s="363"/>
    </row>
    <row r="55" spans="1:46" ht="63" customHeight="1" thickTop="1" thickBot="1" x14ac:dyDescent="0.3">
      <c r="A55" s="350" t="s">
        <v>3047</v>
      </c>
      <c r="B55" s="350"/>
      <c r="C55" s="350"/>
      <c r="D55" s="350"/>
      <c r="E55" s="350"/>
      <c r="F55" s="350"/>
      <c r="G55" s="350"/>
      <c r="H55" s="350"/>
      <c r="I55" s="350"/>
      <c r="J55" s="350"/>
      <c r="K55" s="350"/>
      <c r="L55" s="350"/>
      <c r="M55" s="350"/>
      <c r="N55" s="350"/>
      <c r="O55" s="350"/>
      <c r="P55" s="350"/>
      <c r="Q55" s="174"/>
      <c r="R55" s="366"/>
      <c r="S55" s="366"/>
      <c r="T55" s="366"/>
      <c r="U55" s="366"/>
      <c r="V55" s="366"/>
      <c r="W55" s="366"/>
      <c r="X55" s="366"/>
      <c r="Y55" s="366"/>
      <c r="Z55" s="366"/>
      <c r="AA55" s="366"/>
      <c r="AB55" s="366"/>
      <c r="AC55" s="366"/>
      <c r="AD55" s="366"/>
      <c r="AE55" s="366"/>
      <c r="AF55" s="174"/>
      <c r="AG55" s="366"/>
      <c r="AH55" s="366"/>
      <c r="AI55" s="366"/>
      <c r="AJ55" s="366"/>
      <c r="AK55" s="366"/>
      <c r="AL55" s="366"/>
      <c r="AM55" s="366"/>
      <c r="AN55" s="366"/>
      <c r="AO55" s="366"/>
      <c r="AP55" s="366"/>
      <c r="AQ55" s="366"/>
      <c r="AR55" s="366"/>
      <c r="AS55" s="366"/>
      <c r="AT55" s="366"/>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K22" sqref="K2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44329</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80</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Red de Transporte Público de Pasajeros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76</v>
      </c>
      <c r="I9" s="8" t="s">
        <v>77</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99.719469542407396</v>
      </c>
      <c r="H11" s="12"/>
      <c r="I11" s="13">
        <f>'Artículo 121 (cálculo PNT)'!AE2279</f>
        <v>99.148936170212707</v>
      </c>
      <c r="J11" s="12"/>
      <c r="K11" s="13">
        <f>G11*0.8+I11*0.2</f>
        <v>99.605362867968466</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99.633742911153092</v>
      </c>
      <c r="H13" s="12"/>
      <c r="I13" s="13">
        <f>'Artículo 123 (cálculo PNT)'!AE869</f>
        <v>99.13043478260866</v>
      </c>
      <c r="J13" s="12"/>
      <c r="K13" s="13">
        <f>G13*0.8+I13*0.2</f>
        <v>99.533081285444212</v>
      </c>
    </row>
    <row r="14" spans="2:11" ht="6" customHeight="1" thickBot="1" x14ac:dyDescent="0.3">
      <c r="G14" s="14"/>
      <c r="H14" s="12"/>
      <c r="I14" s="14"/>
      <c r="J14" s="12"/>
      <c r="K14" s="14"/>
    </row>
    <row r="15" spans="2:11" ht="24" customHeight="1" thickBot="1" x14ac:dyDescent="0.3">
      <c r="B15" s="260" t="s">
        <v>12</v>
      </c>
      <c r="C15" s="260"/>
      <c r="D15" s="260"/>
      <c r="E15" s="260"/>
      <c r="F15" s="225">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60" t="s">
        <v>14</v>
      </c>
      <c r="C19" s="260"/>
      <c r="D19" s="260"/>
      <c r="E19" s="260"/>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60" t="s">
        <v>15</v>
      </c>
      <c r="C21" s="260"/>
      <c r="D21" s="260"/>
      <c r="E21" s="260"/>
      <c r="G21" s="23" t="s">
        <v>78</v>
      </c>
      <c r="H21" s="12"/>
      <c r="I21" s="23" t="s">
        <v>78</v>
      </c>
      <c r="J21" s="12"/>
      <c r="K21" s="13">
        <f>'Artículo 145 (cálculo PNT)'!R14</f>
        <v>100</v>
      </c>
    </row>
    <row r="22" spans="2:11" ht="6" customHeight="1" thickBot="1" x14ac:dyDescent="0.3">
      <c r="G22" s="14"/>
      <c r="H22" s="12"/>
      <c r="I22" s="14"/>
      <c r="J22" s="12"/>
      <c r="K22" s="14"/>
    </row>
    <row r="23" spans="2:11" ht="24" customHeight="1" thickBot="1" x14ac:dyDescent="0.3">
      <c r="B23" s="260" t="s">
        <v>16</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0" t="s">
        <v>17</v>
      </c>
      <c r="C25" s="260"/>
      <c r="D25" s="260"/>
      <c r="E25" s="260"/>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60" t="s">
        <v>18</v>
      </c>
      <c r="C27" s="260"/>
      <c r="D27" s="260"/>
      <c r="E27" s="260"/>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2" t="s">
        <v>81</v>
      </c>
      <c r="C29" s="262"/>
      <c r="D29" s="262"/>
      <c r="E29" s="262"/>
      <c r="F29" s="262"/>
      <c r="G29" s="262"/>
      <c r="H29" s="262"/>
      <c r="I29" s="262"/>
      <c r="K29" s="23">
        <f>K11*0.6+K13*0.2+K15*F15+K17*F15+K19*F15+K21*F15+K23*F15+K25*F15+K27*F15</f>
        <v>96.812691120727095</v>
      </c>
    </row>
    <row r="30" spans="2:11" ht="48" customHeight="1" x14ac:dyDescent="0.25"/>
  </sheetData>
  <sheetProtection algorithmName="SHA-512" hashValue="0Fnr9RLMu4MVG9Mb+gev2SbQqlFkg01aGtFGXJ+cd3R26O4TvHTAMD2Z9OcSgL23//oXQgQTB5lLSEIp5RROBg==" saltValue="DsfPjR/xbiYyysVZyqC1Yg==" spinCount="100000" sheet="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3048</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7" t="s">
        <v>3049</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30" customHeight="1" thickTop="1" thickBot="1" x14ac:dyDescent="0.3">
      <c r="A11" s="350" t="s">
        <v>101</v>
      </c>
      <c r="B11" s="350"/>
      <c r="C11" s="350"/>
      <c r="D11" s="350"/>
      <c r="E11" s="350"/>
      <c r="F11" s="350"/>
      <c r="G11" s="350"/>
      <c r="H11" s="350"/>
      <c r="I11" s="350"/>
      <c r="J11" s="350"/>
      <c r="K11" s="350"/>
      <c r="L11" s="350"/>
      <c r="M11" s="350"/>
      <c r="N11" s="350"/>
      <c r="O11" s="350"/>
      <c r="P11" s="350"/>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0" t="s">
        <v>3027</v>
      </c>
      <c r="B12" s="350"/>
      <c r="C12" s="350"/>
      <c r="D12" s="350"/>
      <c r="E12" s="350"/>
      <c r="F12" s="350"/>
      <c r="G12" s="350"/>
      <c r="H12" s="350"/>
      <c r="I12" s="350"/>
      <c r="J12" s="350"/>
      <c r="K12" s="350"/>
      <c r="L12" s="350"/>
      <c r="M12" s="350"/>
      <c r="N12" s="350"/>
      <c r="O12" s="350"/>
      <c r="P12" s="350"/>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0" t="s">
        <v>3028</v>
      </c>
      <c r="B13" s="350"/>
      <c r="C13" s="350"/>
      <c r="D13" s="350"/>
      <c r="E13" s="350"/>
      <c r="F13" s="350"/>
      <c r="G13" s="350"/>
      <c r="H13" s="350"/>
      <c r="I13" s="350"/>
      <c r="J13" s="350"/>
      <c r="K13" s="350"/>
      <c r="L13" s="350"/>
      <c r="M13" s="350"/>
      <c r="N13" s="350"/>
      <c r="O13" s="350"/>
      <c r="P13" s="350"/>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0" t="s">
        <v>3029</v>
      </c>
      <c r="B14" s="350"/>
      <c r="C14" s="350"/>
      <c r="D14" s="350"/>
      <c r="E14" s="350"/>
      <c r="F14" s="350"/>
      <c r="G14" s="350"/>
      <c r="H14" s="350"/>
      <c r="I14" s="350"/>
      <c r="J14" s="350"/>
      <c r="K14" s="350"/>
      <c r="L14" s="350"/>
      <c r="M14" s="350"/>
      <c r="N14" s="350"/>
      <c r="O14" s="350"/>
      <c r="P14" s="350"/>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0" t="s">
        <v>3030</v>
      </c>
      <c r="B15" s="350"/>
      <c r="C15" s="350"/>
      <c r="D15" s="350"/>
      <c r="E15" s="350"/>
      <c r="F15" s="350"/>
      <c r="G15" s="350"/>
      <c r="H15" s="350"/>
      <c r="I15" s="350"/>
      <c r="J15" s="350"/>
      <c r="K15" s="350"/>
      <c r="L15" s="350"/>
      <c r="M15" s="350"/>
      <c r="N15" s="350"/>
      <c r="O15" s="350"/>
      <c r="P15" s="350"/>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0" t="s">
        <v>3031</v>
      </c>
      <c r="B16" s="350"/>
      <c r="C16" s="350"/>
      <c r="D16" s="350"/>
      <c r="E16" s="350"/>
      <c r="F16" s="350"/>
      <c r="G16" s="350"/>
      <c r="H16" s="350"/>
      <c r="I16" s="350"/>
      <c r="J16" s="350"/>
      <c r="K16" s="350"/>
      <c r="L16" s="350"/>
      <c r="M16" s="350"/>
      <c r="N16" s="350"/>
      <c r="O16" s="350"/>
      <c r="P16" s="350"/>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0" t="s">
        <v>3032</v>
      </c>
      <c r="B17" s="350"/>
      <c r="C17" s="350"/>
      <c r="D17" s="350"/>
      <c r="E17" s="350"/>
      <c r="F17" s="350"/>
      <c r="G17" s="350"/>
      <c r="H17" s="350"/>
      <c r="I17" s="350"/>
      <c r="J17" s="350"/>
      <c r="K17" s="350"/>
      <c r="L17" s="350"/>
      <c r="M17" s="350"/>
      <c r="N17" s="350"/>
      <c r="O17" s="350"/>
      <c r="P17" s="350"/>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0" t="s">
        <v>3033</v>
      </c>
      <c r="B18" s="350"/>
      <c r="C18" s="350"/>
      <c r="D18" s="350"/>
      <c r="E18" s="350"/>
      <c r="F18" s="350"/>
      <c r="G18" s="350"/>
      <c r="H18" s="350"/>
      <c r="I18" s="350"/>
      <c r="J18" s="350"/>
      <c r="K18" s="350"/>
      <c r="L18" s="350"/>
      <c r="M18" s="350"/>
      <c r="N18" s="350"/>
      <c r="O18" s="350"/>
      <c r="P18" s="350"/>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4" t="s">
        <v>3034</v>
      </c>
      <c r="B19" s="364"/>
      <c r="C19" s="364"/>
      <c r="D19" s="364"/>
      <c r="E19" s="364"/>
      <c r="F19" s="364"/>
      <c r="G19" s="364"/>
      <c r="H19" s="364"/>
      <c r="I19" s="364"/>
      <c r="J19" s="364"/>
      <c r="K19" s="364"/>
      <c r="L19" s="364"/>
      <c r="M19" s="364"/>
      <c r="N19" s="364"/>
      <c r="O19" s="364"/>
      <c r="P19" s="364"/>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0" t="s">
        <v>3035</v>
      </c>
      <c r="B20" s="350"/>
      <c r="C20" s="350"/>
      <c r="D20" s="350"/>
      <c r="E20" s="350"/>
      <c r="F20" s="350"/>
      <c r="G20" s="350"/>
      <c r="H20" s="350"/>
      <c r="I20" s="350"/>
      <c r="J20" s="350"/>
      <c r="K20" s="350"/>
      <c r="L20" s="350"/>
      <c r="M20" s="350"/>
      <c r="N20" s="350"/>
      <c r="O20" s="350"/>
      <c r="P20" s="350"/>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0" t="s">
        <v>3036</v>
      </c>
      <c r="B21" s="350"/>
      <c r="C21" s="350"/>
      <c r="D21" s="350"/>
      <c r="E21" s="350"/>
      <c r="F21" s="350"/>
      <c r="G21" s="350"/>
      <c r="H21" s="350"/>
      <c r="I21" s="350"/>
      <c r="J21" s="350"/>
      <c r="K21" s="350"/>
      <c r="L21" s="350"/>
      <c r="M21" s="350"/>
      <c r="N21" s="350"/>
      <c r="O21" s="350"/>
      <c r="P21" s="350"/>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0" t="s">
        <v>3037</v>
      </c>
      <c r="B22" s="350"/>
      <c r="C22" s="350"/>
      <c r="D22" s="350"/>
      <c r="E22" s="350"/>
      <c r="F22" s="350"/>
      <c r="G22" s="350"/>
      <c r="H22" s="350"/>
      <c r="I22" s="350"/>
      <c r="J22" s="350"/>
      <c r="K22" s="350"/>
      <c r="L22" s="350"/>
      <c r="M22" s="350"/>
      <c r="N22" s="350"/>
      <c r="O22" s="350"/>
      <c r="P22" s="350"/>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0" t="s">
        <v>3038</v>
      </c>
      <c r="B23" s="350"/>
      <c r="C23" s="350"/>
      <c r="D23" s="350"/>
      <c r="E23" s="350"/>
      <c r="F23" s="350"/>
      <c r="G23" s="350"/>
      <c r="H23" s="350"/>
      <c r="I23" s="350"/>
      <c r="J23" s="350"/>
      <c r="K23" s="350"/>
      <c r="L23" s="350"/>
      <c r="M23" s="350"/>
      <c r="N23" s="350"/>
      <c r="O23" s="350"/>
      <c r="P23" s="350"/>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0" t="s">
        <v>3039</v>
      </c>
      <c r="B24" s="350"/>
      <c r="C24" s="350"/>
      <c r="D24" s="350"/>
      <c r="E24" s="350"/>
      <c r="F24" s="350"/>
      <c r="G24" s="350"/>
      <c r="H24" s="350"/>
      <c r="I24" s="350"/>
      <c r="J24" s="350"/>
      <c r="K24" s="350"/>
      <c r="L24" s="350"/>
      <c r="M24" s="350"/>
      <c r="N24" s="350"/>
      <c r="O24" s="350"/>
      <c r="P24" s="350"/>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0" t="s">
        <v>3040</v>
      </c>
      <c r="B25" s="350"/>
      <c r="C25" s="350"/>
      <c r="D25" s="350"/>
      <c r="E25" s="350"/>
      <c r="F25" s="350"/>
      <c r="G25" s="350"/>
      <c r="H25" s="350"/>
      <c r="I25" s="350"/>
      <c r="J25" s="350"/>
      <c r="K25" s="350"/>
      <c r="L25" s="350"/>
      <c r="M25" s="350"/>
      <c r="N25" s="350"/>
      <c r="O25" s="350"/>
      <c r="P25" s="350"/>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0" t="s">
        <v>3041</v>
      </c>
      <c r="B26" s="350"/>
      <c r="C26" s="350"/>
      <c r="D26" s="350"/>
      <c r="E26" s="350"/>
      <c r="F26" s="350"/>
      <c r="G26" s="350"/>
      <c r="H26" s="350"/>
      <c r="I26" s="350"/>
      <c r="J26" s="350"/>
      <c r="K26" s="350"/>
      <c r="L26" s="350"/>
      <c r="M26" s="350"/>
      <c r="N26" s="350"/>
      <c r="O26" s="350"/>
      <c r="P26" s="350"/>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0" t="s">
        <v>3042</v>
      </c>
      <c r="B27" s="350"/>
      <c r="C27" s="350"/>
      <c r="D27" s="350"/>
      <c r="E27" s="350"/>
      <c r="F27" s="350"/>
      <c r="G27" s="350"/>
      <c r="H27" s="350"/>
      <c r="I27" s="350"/>
      <c r="J27" s="350"/>
      <c r="K27" s="350"/>
      <c r="L27" s="350"/>
      <c r="M27" s="350"/>
      <c r="N27" s="350"/>
      <c r="O27" s="350"/>
      <c r="P27" s="350"/>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1" t="s">
        <v>3050</v>
      </c>
      <c r="B28" s="341"/>
      <c r="C28" s="341"/>
      <c r="D28" s="341"/>
      <c r="E28" s="341"/>
      <c r="F28" s="341"/>
      <c r="G28" s="341"/>
      <c r="H28" s="341"/>
      <c r="I28" s="341"/>
      <c r="J28" s="341"/>
      <c r="K28" s="341"/>
      <c r="L28" s="341"/>
      <c r="M28" s="341"/>
      <c r="N28" s="341"/>
      <c r="O28" s="341"/>
      <c r="P28" s="341"/>
      <c r="Q28" s="34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2475</v>
      </c>
      <c r="B30" s="369"/>
      <c r="C30" s="369"/>
      <c r="D30" s="369"/>
      <c r="E30" s="369"/>
      <c r="F30" s="369"/>
      <c r="G30" s="369"/>
      <c r="H30" s="369"/>
      <c r="I30" s="369"/>
      <c r="J30" s="369"/>
      <c r="K30" s="369"/>
      <c r="L30" s="369"/>
      <c r="M30" s="369"/>
      <c r="N30" s="369"/>
      <c r="O30" s="369"/>
      <c r="P30" s="369"/>
      <c r="Q30" s="188" t="s">
        <v>99</v>
      </c>
      <c r="R30" s="216" t="s">
        <v>9</v>
      </c>
      <c r="S30" s="65"/>
      <c r="T30" s="98"/>
      <c r="U30" s="99"/>
      <c r="V30" s="65"/>
      <c r="W30" s="65"/>
    </row>
    <row r="31" spans="1:23" ht="30" customHeight="1" thickTop="1" thickBot="1" x14ac:dyDescent="0.3">
      <c r="A31" s="350" t="s">
        <v>3043</v>
      </c>
      <c r="B31" s="350"/>
      <c r="C31" s="350"/>
      <c r="D31" s="350"/>
      <c r="E31" s="350"/>
      <c r="F31" s="350"/>
      <c r="G31" s="350"/>
      <c r="H31" s="350"/>
      <c r="I31" s="350"/>
      <c r="J31" s="350"/>
      <c r="K31" s="350"/>
      <c r="L31" s="350"/>
      <c r="M31" s="350"/>
      <c r="N31" s="350"/>
      <c r="O31" s="350"/>
      <c r="P31" s="350"/>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0" t="s">
        <v>3044</v>
      </c>
      <c r="B32" s="350"/>
      <c r="C32" s="350"/>
      <c r="D32" s="350"/>
      <c r="E32" s="350"/>
      <c r="F32" s="350"/>
      <c r="G32" s="350"/>
      <c r="H32" s="350"/>
      <c r="I32" s="350"/>
      <c r="J32" s="350"/>
      <c r="K32" s="350"/>
      <c r="L32" s="350"/>
      <c r="M32" s="350"/>
      <c r="N32" s="350"/>
      <c r="O32" s="350"/>
      <c r="P32" s="350"/>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0" t="s">
        <v>3045</v>
      </c>
      <c r="B33" s="350"/>
      <c r="C33" s="350"/>
      <c r="D33" s="350"/>
      <c r="E33" s="350"/>
      <c r="F33" s="350"/>
      <c r="G33" s="350"/>
      <c r="H33" s="350"/>
      <c r="I33" s="350"/>
      <c r="J33" s="350"/>
      <c r="K33" s="350"/>
      <c r="L33" s="350"/>
      <c r="M33" s="350"/>
      <c r="N33" s="350"/>
      <c r="O33" s="350"/>
      <c r="P33" s="350"/>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0" t="s">
        <v>3046</v>
      </c>
      <c r="B34" s="350"/>
      <c r="C34" s="350"/>
      <c r="D34" s="350"/>
      <c r="E34" s="350"/>
      <c r="F34" s="350"/>
      <c r="G34" s="350"/>
      <c r="H34" s="350"/>
      <c r="I34" s="350"/>
      <c r="J34" s="350"/>
      <c r="K34" s="350"/>
      <c r="L34" s="350"/>
      <c r="M34" s="350"/>
      <c r="N34" s="350"/>
      <c r="O34" s="350"/>
      <c r="P34" s="350"/>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0" t="s">
        <v>3047</v>
      </c>
      <c r="B35" s="350"/>
      <c r="C35" s="350"/>
      <c r="D35" s="350"/>
      <c r="E35" s="350"/>
      <c r="F35" s="350"/>
      <c r="G35" s="350"/>
      <c r="H35" s="350"/>
      <c r="I35" s="350"/>
      <c r="J35" s="350"/>
      <c r="K35" s="350"/>
      <c r="L35" s="350"/>
      <c r="M35" s="350"/>
      <c r="N35" s="350"/>
      <c r="O35" s="350"/>
      <c r="P35" s="350"/>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8" t="s">
        <v>3051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3052</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3053</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3054</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3048</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7" t="s">
        <v>3049</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30" customHeight="1" thickTop="1" thickBot="1" x14ac:dyDescent="0.3">
      <c r="A11" s="350" t="s">
        <v>101</v>
      </c>
      <c r="B11" s="350"/>
      <c r="C11" s="350"/>
      <c r="D11" s="350"/>
      <c r="E11" s="350"/>
      <c r="F11" s="350"/>
      <c r="G11" s="350"/>
      <c r="H11" s="350"/>
      <c r="I11" s="350"/>
      <c r="J11" s="350"/>
      <c r="K11" s="350"/>
      <c r="L11" s="350"/>
      <c r="M11" s="350"/>
      <c r="N11" s="350"/>
      <c r="O11" s="350"/>
      <c r="P11" s="350"/>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0" t="s">
        <v>3027</v>
      </c>
      <c r="B12" s="350"/>
      <c r="C12" s="350"/>
      <c r="D12" s="350"/>
      <c r="E12" s="350"/>
      <c r="F12" s="350"/>
      <c r="G12" s="350"/>
      <c r="H12" s="350"/>
      <c r="I12" s="350"/>
      <c r="J12" s="350"/>
      <c r="K12" s="350"/>
      <c r="L12" s="350"/>
      <c r="M12" s="350"/>
      <c r="N12" s="350"/>
      <c r="O12" s="350"/>
      <c r="P12" s="350"/>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0" t="s">
        <v>3028</v>
      </c>
      <c r="B13" s="350"/>
      <c r="C13" s="350"/>
      <c r="D13" s="350"/>
      <c r="E13" s="350"/>
      <c r="F13" s="350"/>
      <c r="G13" s="350"/>
      <c r="H13" s="350"/>
      <c r="I13" s="350"/>
      <c r="J13" s="350"/>
      <c r="K13" s="350"/>
      <c r="L13" s="350"/>
      <c r="M13" s="350"/>
      <c r="N13" s="350"/>
      <c r="O13" s="350"/>
      <c r="P13" s="350"/>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0" t="s">
        <v>3029</v>
      </c>
      <c r="B14" s="350"/>
      <c r="C14" s="350"/>
      <c r="D14" s="350"/>
      <c r="E14" s="350"/>
      <c r="F14" s="350"/>
      <c r="G14" s="350"/>
      <c r="H14" s="350"/>
      <c r="I14" s="350"/>
      <c r="J14" s="350"/>
      <c r="K14" s="350"/>
      <c r="L14" s="350"/>
      <c r="M14" s="350"/>
      <c r="N14" s="350"/>
      <c r="O14" s="350"/>
      <c r="P14" s="350"/>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0" t="s">
        <v>3030</v>
      </c>
      <c r="B15" s="350"/>
      <c r="C15" s="350"/>
      <c r="D15" s="350"/>
      <c r="E15" s="350"/>
      <c r="F15" s="350"/>
      <c r="G15" s="350"/>
      <c r="H15" s="350"/>
      <c r="I15" s="350"/>
      <c r="J15" s="350"/>
      <c r="K15" s="350"/>
      <c r="L15" s="350"/>
      <c r="M15" s="350"/>
      <c r="N15" s="350"/>
      <c r="O15" s="350"/>
      <c r="P15" s="350"/>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0" t="s">
        <v>3031</v>
      </c>
      <c r="B16" s="350"/>
      <c r="C16" s="350"/>
      <c r="D16" s="350"/>
      <c r="E16" s="350"/>
      <c r="F16" s="350"/>
      <c r="G16" s="350"/>
      <c r="H16" s="350"/>
      <c r="I16" s="350"/>
      <c r="J16" s="350"/>
      <c r="K16" s="350"/>
      <c r="L16" s="350"/>
      <c r="M16" s="350"/>
      <c r="N16" s="350"/>
      <c r="O16" s="350"/>
      <c r="P16" s="350"/>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0" t="s">
        <v>3032</v>
      </c>
      <c r="B17" s="350"/>
      <c r="C17" s="350"/>
      <c r="D17" s="350"/>
      <c r="E17" s="350"/>
      <c r="F17" s="350"/>
      <c r="G17" s="350"/>
      <c r="H17" s="350"/>
      <c r="I17" s="350"/>
      <c r="J17" s="350"/>
      <c r="K17" s="350"/>
      <c r="L17" s="350"/>
      <c r="M17" s="350"/>
      <c r="N17" s="350"/>
      <c r="O17" s="350"/>
      <c r="P17" s="350"/>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0" t="s">
        <v>3033</v>
      </c>
      <c r="B18" s="350"/>
      <c r="C18" s="350"/>
      <c r="D18" s="350"/>
      <c r="E18" s="350"/>
      <c r="F18" s="350"/>
      <c r="G18" s="350"/>
      <c r="H18" s="350"/>
      <c r="I18" s="350"/>
      <c r="J18" s="350"/>
      <c r="K18" s="350"/>
      <c r="L18" s="350"/>
      <c r="M18" s="350"/>
      <c r="N18" s="350"/>
      <c r="O18" s="350"/>
      <c r="P18" s="350"/>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4" t="s">
        <v>3034</v>
      </c>
      <c r="B19" s="364"/>
      <c r="C19" s="364"/>
      <c r="D19" s="364"/>
      <c r="E19" s="364"/>
      <c r="F19" s="364"/>
      <c r="G19" s="364"/>
      <c r="H19" s="364"/>
      <c r="I19" s="364"/>
      <c r="J19" s="364"/>
      <c r="K19" s="364"/>
      <c r="L19" s="364"/>
      <c r="M19" s="364"/>
      <c r="N19" s="364"/>
      <c r="O19" s="364"/>
      <c r="P19" s="364"/>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0" t="s">
        <v>3035</v>
      </c>
      <c r="B20" s="350"/>
      <c r="C20" s="350"/>
      <c r="D20" s="350"/>
      <c r="E20" s="350"/>
      <c r="F20" s="350"/>
      <c r="G20" s="350"/>
      <c r="H20" s="350"/>
      <c r="I20" s="350"/>
      <c r="J20" s="350"/>
      <c r="K20" s="350"/>
      <c r="L20" s="350"/>
      <c r="M20" s="350"/>
      <c r="N20" s="350"/>
      <c r="O20" s="350"/>
      <c r="P20" s="350"/>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0" t="s">
        <v>3036</v>
      </c>
      <c r="B21" s="350"/>
      <c r="C21" s="350"/>
      <c r="D21" s="350"/>
      <c r="E21" s="350"/>
      <c r="F21" s="350"/>
      <c r="G21" s="350"/>
      <c r="H21" s="350"/>
      <c r="I21" s="350"/>
      <c r="J21" s="350"/>
      <c r="K21" s="350"/>
      <c r="L21" s="350"/>
      <c r="M21" s="350"/>
      <c r="N21" s="350"/>
      <c r="O21" s="350"/>
      <c r="P21" s="350"/>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0" t="s">
        <v>3037</v>
      </c>
      <c r="B22" s="350"/>
      <c r="C22" s="350"/>
      <c r="D22" s="350"/>
      <c r="E22" s="350"/>
      <c r="F22" s="350"/>
      <c r="G22" s="350"/>
      <c r="H22" s="350"/>
      <c r="I22" s="350"/>
      <c r="J22" s="350"/>
      <c r="K22" s="350"/>
      <c r="L22" s="350"/>
      <c r="M22" s="350"/>
      <c r="N22" s="350"/>
      <c r="O22" s="350"/>
      <c r="P22" s="350"/>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0" t="s">
        <v>3038</v>
      </c>
      <c r="B23" s="350"/>
      <c r="C23" s="350"/>
      <c r="D23" s="350"/>
      <c r="E23" s="350"/>
      <c r="F23" s="350"/>
      <c r="G23" s="350"/>
      <c r="H23" s="350"/>
      <c r="I23" s="350"/>
      <c r="J23" s="350"/>
      <c r="K23" s="350"/>
      <c r="L23" s="350"/>
      <c r="M23" s="350"/>
      <c r="N23" s="350"/>
      <c r="O23" s="350"/>
      <c r="P23" s="350"/>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0" t="s">
        <v>3039</v>
      </c>
      <c r="B24" s="350"/>
      <c r="C24" s="350"/>
      <c r="D24" s="350"/>
      <c r="E24" s="350"/>
      <c r="F24" s="350"/>
      <c r="G24" s="350"/>
      <c r="H24" s="350"/>
      <c r="I24" s="350"/>
      <c r="J24" s="350"/>
      <c r="K24" s="350"/>
      <c r="L24" s="350"/>
      <c r="M24" s="350"/>
      <c r="N24" s="350"/>
      <c r="O24" s="350"/>
      <c r="P24" s="350"/>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0" t="s">
        <v>3040</v>
      </c>
      <c r="B25" s="350"/>
      <c r="C25" s="350"/>
      <c r="D25" s="350"/>
      <c r="E25" s="350"/>
      <c r="F25" s="350"/>
      <c r="G25" s="350"/>
      <c r="H25" s="350"/>
      <c r="I25" s="350"/>
      <c r="J25" s="350"/>
      <c r="K25" s="350"/>
      <c r="L25" s="350"/>
      <c r="M25" s="350"/>
      <c r="N25" s="350"/>
      <c r="O25" s="350"/>
      <c r="P25" s="350"/>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0" t="s">
        <v>3041</v>
      </c>
      <c r="B26" s="350"/>
      <c r="C26" s="350"/>
      <c r="D26" s="350"/>
      <c r="E26" s="350"/>
      <c r="F26" s="350"/>
      <c r="G26" s="350"/>
      <c r="H26" s="350"/>
      <c r="I26" s="350"/>
      <c r="J26" s="350"/>
      <c r="K26" s="350"/>
      <c r="L26" s="350"/>
      <c r="M26" s="350"/>
      <c r="N26" s="350"/>
      <c r="O26" s="350"/>
      <c r="P26" s="350"/>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0" t="s">
        <v>3042</v>
      </c>
      <c r="B27" s="350"/>
      <c r="C27" s="350"/>
      <c r="D27" s="350"/>
      <c r="E27" s="350"/>
      <c r="F27" s="350"/>
      <c r="G27" s="350"/>
      <c r="H27" s="350"/>
      <c r="I27" s="350"/>
      <c r="J27" s="350"/>
      <c r="K27" s="350"/>
      <c r="L27" s="350"/>
      <c r="M27" s="350"/>
      <c r="N27" s="350"/>
      <c r="O27" s="350"/>
      <c r="P27" s="350"/>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1" t="s">
        <v>3050</v>
      </c>
      <c r="B28" s="341"/>
      <c r="C28" s="341"/>
      <c r="D28" s="341"/>
      <c r="E28" s="341"/>
      <c r="F28" s="341"/>
      <c r="G28" s="341"/>
      <c r="H28" s="341"/>
      <c r="I28" s="341"/>
      <c r="J28" s="341"/>
      <c r="K28" s="341"/>
      <c r="L28" s="341"/>
      <c r="M28" s="341"/>
      <c r="N28" s="341"/>
      <c r="O28" s="341"/>
      <c r="P28" s="341"/>
      <c r="Q28" s="34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2475</v>
      </c>
      <c r="B30" s="369"/>
      <c r="C30" s="369"/>
      <c r="D30" s="369"/>
      <c r="E30" s="369"/>
      <c r="F30" s="369"/>
      <c r="G30" s="369"/>
      <c r="H30" s="369"/>
      <c r="I30" s="369"/>
      <c r="J30" s="369"/>
      <c r="K30" s="369"/>
      <c r="L30" s="369"/>
      <c r="M30" s="369"/>
      <c r="N30" s="369"/>
      <c r="O30" s="369"/>
      <c r="P30" s="369"/>
      <c r="Q30" s="188" t="s">
        <v>99</v>
      </c>
      <c r="R30" s="216" t="s">
        <v>9</v>
      </c>
      <c r="S30" s="65"/>
      <c r="T30" s="98"/>
      <c r="U30" s="99"/>
      <c r="V30" s="65"/>
      <c r="W30" s="65"/>
    </row>
    <row r="31" spans="1:23" ht="30" customHeight="1" thickTop="1" thickBot="1" x14ac:dyDescent="0.3">
      <c r="A31" s="350" t="s">
        <v>3043</v>
      </c>
      <c r="B31" s="350"/>
      <c r="C31" s="350"/>
      <c r="D31" s="350"/>
      <c r="E31" s="350"/>
      <c r="F31" s="350"/>
      <c r="G31" s="350"/>
      <c r="H31" s="350"/>
      <c r="I31" s="350"/>
      <c r="J31" s="350"/>
      <c r="K31" s="350"/>
      <c r="L31" s="350"/>
      <c r="M31" s="350"/>
      <c r="N31" s="350"/>
      <c r="O31" s="350"/>
      <c r="P31" s="350"/>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0" t="s">
        <v>3044</v>
      </c>
      <c r="B32" s="350"/>
      <c r="C32" s="350"/>
      <c r="D32" s="350"/>
      <c r="E32" s="350"/>
      <c r="F32" s="350"/>
      <c r="G32" s="350"/>
      <c r="H32" s="350"/>
      <c r="I32" s="350"/>
      <c r="J32" s="350"/>
      <c r="K32" s="350"/>
      <c r="L32" s="350"/>
      <c r="M32" s="350"/>
      <c r="N32" s="350"/>
      <c r="O32" s="350"/>
      <c r="P32" s="350"/>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0" t="s">
        <v>3045</v>
      </c>
      <c r="B33" s="350"/>
      <c r="C33" s="350"/>
      <c r="D33" s="350"/>
      <c r="E33" s="350"/>
      <c r="F33" s="350"/>
      <c r="G33" s="350"/>
      <c r="H33" s="350"/>
      <c r="I33" s="350"/>
      <c r="J33" s="350"/>
      <c r="K33" s="350"/>
      <c r="L33" s="350"/>
      <c r="M33" s="350"/>
      <c r="N33" s="350"/>
      <c r="O33" s="350"/>
      <c r="P33" s="350"/>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0" t="s">
        <v>3046</v>
      </c>
      <c r="B34" s="350"/>
      <c r="C34" s="350"/>
      <c r="D34" s="350"/>
      <c r="E34" s="350"/>
      <c r="F34" s="350"/>
      <c r="G34" s="350"/>
      <c r="H34" s="350"/>
      <c r="I34" s="350"/>
      <c r="J34" s="350"/>
      <c r="K34" s="350"/>
      <c r="L34" s="350"/>
      <c r="M34" s="350"/>
      <c r="N34" s="350"/>
      <c r="O34" s="350"/>
      <c r="P34" s="350"/>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0" t="s">
        <v>3047</v>
      </c>
      <c r="B35" s="350"/>
      <c r="C35" s="350"/>
      <c r="D35" s="350"/>
      <c r="E35" s="350"/>
      <c r="F35" s="350"/>
      <c r="G35" s="350"/>
      <c r="H35" s="350"/>
      <c r="I35" s="350"/>
      <c r="J35" s="350"/>
      <c r="K35" s="350"/>
      <c r="L35" s="350"/>
      <c r="M35" s="350"/>
      <c r="N35" s="350"/>
      <c r="O35" s="350"/>
      <c r="P35" s="350"/>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8" t="s">
        <v>3051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3052</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3053</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3054</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3055</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143 (cálculo PI)'!T28</f>
        <v>17</v>
      </c>
      <c r="C8"/>
      <c r="E8" s="199" t="s">
        <v>2289</v>
      </c>
      <c r="F8" s="198">
        <f>'Artículo 143 (cálculo PI)'!T36</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143 (cálculo PI)'!R11</f>
        <v>0</v>
      </c>
      <c r="C12" s="205">
        <f t="shared" ref="C12:C28" si="0">(B12/(1/$B$8))</f>
        <v>0</v>
      </c>
      <c r="E12" s="204" t="s">
        <v>3056</v>
      </c>
      <c r="F12" s="205">
        <f>'Artículo 143 (cálculo PI)'!R31</f>
        <v>0</v>
      </c>
      <c r="G12" s="205">
        <f t="shared" ref="G12:G16" si="1">(F12/(1/$F$8))</f>
        <v>0</v>
      </c>
    </row>
    <row r="13" spans="1:7" ht="18" customHeight="1" thickBot="1" x14ac:dyDescent="0.3">
      <c r="A13" s="204" t="s">
        <v>2993</v>
      </c>
      <c r="B13" s="205">
        <f>'Artículo 143 (cálculo PI)'!R12</f>
        <v>0</v>
      </c>
      <c r="C13" s="205">
        <f t="shared" si="0"/>
        <v>0</v>
      </c>
      <c r="E13" s="204" t="s">
        <v>3057</v>
      </c>
      <c r="F13" s="205">
        <f>'Artículo 143 (cálculo PI)'!R32</f>
        <v>0</v>
      </c>
      <c r="G13" s="205">
        <f t="shared" si="1"/>
        <v>0</v>
      </c>
    </row>
    <row r="14" spans="1:7" ht="18" customHeight="1" thickBot="1" x14ac:dyDescent="0.3">
      <c r="A14" s="204" t="s">
        <v>2995</v>
      </c>
      <c r="B14" s="205">
        <f>'Artículo 143 (cálculo PI)'!R13</f>
        <v>0</v>
      </c>
      <c r="C14" s="205">
        <f t="shared" si="0"/>
        <v>0</v>
      </c>
      <c r="E14" s="204" t="s">
        <v>3058</v>
      </c>
      <c r="F14" s="205">
        <f>'Artículo 143 (cálculo PI)'!R33</f>
        <v>0</v>
      </c>
      <c r="G14" s="205">
        <f t="shared" si="1"/>
        <v>0</v>
      </c>
    </row>
    <row r="15" spans="1:7" ht="18" customHeight="1" thickBot="1" x14ac:dyDescent="0.3">
      <c r="A15" s="204" t="s">
        <v>2992</v>
      </c>
      <c r="B15" s="205">
        <f>'Artículo 143 (cálculo PI)'!R14</f>
        <v>0</v>
      </c>
      <c r="C15" s="205">
        <f t="shared" si="0"/>
        <v>0</v>
      </c>
      <c r="E15" s="204" t="s">
        <v>3059</v>
      </c>
      <c r="F15" s="205">
        <f>'Artículo 143 (cálculo PI)'!R34</f>
        <v>0</v>
      </c>
      <c r="G15" s="205">
        <f t="shared" si="1"/>
        <v>0</v>
      </c>
    </row>
    <row r="16" spans="1:7" ht="18" customHeight="1" thickBot="1" x14ac:dyDescent="0.3">
      <c r="A16" s="204" t="s">
        <v>2994</v>
      </c>
      <c r="B16" s="205">
        <f>'Artículo 143 (cálculo PI)'!R15</f>
        <v>0</v>
      </c>
      <c r="C16" s="205">
        <f t="shared" si="0"/>
        <v>0</v>
      </c>
      <c r="E16" s="204" t="s">
        <v>3060</v>
      </c>
      <c r="F16" s="205">
        <f>'Artículo 143 (cálculo PI)'!R35</f>
        <v>0</v>
      </c>
      <c r="G16" s="205">
        <f t="shared" si="1"/>
        <v>0</v>
      </c>
    </row>
    <row r="17" spans="1:6" ht="18" customHeight="1" thickBot="1" x14ac:dyDescent="0.3">
      <c r="A17" s="204" t="s">
        <v>2996</v>
      </c>
      <c r="B17" s="205">
        <f>'Artículo 143 (cálculo PI)'!R16</f>
        <v>0</v>
      </c>
      <c r="C17" s="205">
        <f t="shared" si="0"/>
        <v>0</v>
      </c>
    </row>
    <row r="18" spans="1:6" ht="18" customHeight="1" thickBot="1" x14ac:dyDescent="0.3">
      <c r="A18" s="204" t="s">
        <v>2997</v>
      </c>
      <c r="B18" s="205">
        <f>'Artículo 143 (cálculo PI)'!R17</f>
        <v>0</v>
      </c>
      <c r="C18" s="205">
        <f t="shared" si="0"/>
        <v>0</v>
      </c>
      <c r="E18" s="210" t="s">
        <v>3061</v>
      </c>
      <c r="F18" s="205">
        <f>SUM(F12:F16)</f>
        <v>0</v>
      </c>
    </row>
    <row r="19" spans="1:6" ht="18" customHeight="1" thickBot="1" x14ac:dyDescent="0.3">
      <c r="A19" s="204" t="s">
        <v>2998</v>
      </c>
      <c r="B19" s="205">
        <f>'Artículo 143 (cálculo PI)'!R18</f>
        <v>0</v>
      </c>
      <c r="C19" s="205">
        <f t="shared" si="0"/>
        <v>0</v>
      </c>
      <c r="E19"/>
      <c r="F19"/>
    </row>
    <row r="20" spans="1:6" ht="18" customHeight="1" thickBot="1" x14ac:dyDescent="0.3">
      <c r="A20" s="204" t="s">
        <v>3062</v>
      </c>
      <c r="B20" s="205">
        <f>'Artículo 143 (cálculo PI)'!R19</f>
        <v>0</v>
      </c>
      <c r="C20" s="205">
        <f t="shared" si="0"/>
        <v>0</v>
      </c>
    </row>
    <row r="21" spans="1:6" ht="18" customHeight="1" thickBot="1" x14ac:dyDescent="0.3">
      <c r="A21" s="204" t="s">
        <v>3063</v>
      </c>
      <c r="B21" s="205">
        <f>'Artículo 143 (cálculo PI)'!R20</f>
        <v>0</v>
      </c>
      <c r="C21" s="205">
        <f t="shared" si="0"/>
        <v>0</v>
      </c>
    </row>
    <row r="22" spans="1:6" ht="18" customHeight="1" thickBot="1" x14ac:dyDescent="0.3">
      <c r="A22" s="204" t="s">
        <v>3064</v>
      </c>
      <c r="B22" s="205">
        <f>'Artículo 143 (cálculo PI)'!R21</f>
        <v>0</v>
      </c>
      <c r="C22" s="205">
        <f t="shared" si="0"/>
        <v>0</v>
      </c>
    </row>
    <row r="23" spans="1:6" ht="18" customHeight="1" thickBot="1" x14ac:dyDescent="0.3">
      <c r="A23" s="204" t="s">
        <v>3065</v>
      </c>
      <c r="B23" s="205">
        <f>'Artículo 143 (cálculo PI)'!R22</f>
        <v>0</v>
      </c>
      <c r="C23" s="205">
        <f t="shared" si="0"/>
        <v>0</v>
      </c>
    </row>
    <row r="24" spans="1:6" ht="18" customHeight="1" thickBot="1" x14ac:dyDescent="0.3">
      <c r="A24" s="204" t="s">
        <v>3066</v>
      </c>
      <c r="B24" s="205">
        <f>'Artículo 143 (cálculo PI)'!R23</f>
        <v>0</v>
      </c>
      <c r="C24" s="205">
        <f t="shared" si="0"/>
        <v>0</v>
      </c>
    </row>
    <row r="25" spans="1:6" ht="18" customHeight="1" thickBot="1" x14ac:dyDescent="0.3">
      <c r="A25" s="204" t="s">
        <v>3067</v>
      </c>
      <c r="B25" s="205">
        <f>'Artículo 143 (cálculo PI)'!R24</f>
        <v>0</v>
      </c>
      <c r="C25" s="205">
        <f t="shared" si="0"/>
        <v>0</v>
      </c>
    </row>
    <row r="26" spans="1:6" ht="18" customHeight="1" thickBot="1" x14ac:dyDescent="0.3">
      <c r="A26" s="204" t="s">
        <v>3068</v>
      </c>
      <c r="B26" s="205">
        <f>'Artículo 143 (cálculo PI)'!R25</f>
        <v>0</v>
      </c>
      <c r="C26" s="205">
        <f t="shared" si="0"/>
        <v>0</v>
      </c>
    </row>
    <row r="27" spans="1:6" ht="18" customHeight="1" thickBot="1" x14ac:dyDescent="0.3">
      <c r="A27" s="204" t="s">
        <v>3069</v>
      </c>
      <c r="B27" s="205">
        <f>'Artículo 143 (cálculo PI)'!R26</f>
        <v>0</v>
      </c>
      <c r="C27" s="205">
        <f t="shared" si="0"/>
        <v>0</v>
      </c>
    </row>
    <row r="28" spans="1:6" ht="18" customHeight="1" thickBot="1" x14ac:dyDescent="0.3">
      <c r="A28" s="204" t="s">
        <v>3070</v>
      </c>
      <c r="B28" s="205">
        <f>'Artículo 143 (cálculo PI)'!R27</f>
        <v>0</v>
      </c>
      <c r="C28" s="205">
        <f t="shared" si="0"/>
        <v>0</v>
      </c>
    </row>
    <row r="29" spans="1:6" ht="6" customHeight="1" thickBot="1" x14ac:dyDescent="0.3"/>
    <row r="30" spans="1:6" ht="18" customHeight="1" thickBot="1" x14ac:dyDescent="0.3">
      <c r="A30" s="206" t="s">
        <v>3071</v>
      </c>
      <c r="B30" s="205">
        <f>SUM(B12:B28)</f>
        <v>0</v>
      </c>
      <c r="C30" s="207"/>
    </row>
    <row r="31" spans="1:6" ht="6" customHeight="1" thickBot="1" x14ac:dyDescent="0.3"/>
    <row r="32" spans="1:6" ht="18" customHeight="1" thickBot="1" x14ac:dyDescent="0.3">
      <c r="A32" s="208" t="s">
        <v>3072</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3055</v>
      </c>
      <c r="B2" s="254"/>
      <c r="C2" s="254"/>
      <c r="D2" s="254"/>
      <c r="E2" s="254"/>
      <c r="F2" s="254"/>
      <c r="G2" s="254"/>
    </row>
    <row r="3" spans="1:7" ht="18" customHeight="1" x14ac:dyDescent="0.25">
      <c r="A3" s="254" t="s">
        <v>80</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143 (cálculo PNT)'!T28</f>
        <v>17</v>
      </c>
      <c r="C8"/>
      <c r="E8" s="199" t="s">
        <v>2289</v>
      </c>
      <c r="F8" s="198">
        <f>'Artículo 143 (cálculo PNT)'!T36</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143 (cálculo PNT)'!R11</f>
        <v>0</v>
      </c>
      <c r="C12" s="205">
        <f t="shared" ref="C12:C28" si="0">(B12/(1/$B$8))</f>
        <v>0</v>
      </c>
      <c r="E12" s="204" t="s">
        <v>3056</v>
      </c>
      <c r="F12" s="205">
        <f>'Artículo 143 (cálculo PNT)'!R31</f>
        <v>0</v>
      </c>
      <c r="G12" s="205">
        <f t="shared" ref="G12:G16" si="1">(F12/(1/$F$8))</f>
        <v>0</v>
      </c>
    </row>
    <row r="13" spans="1:7" ht="18" customHeight="1" thickBot="1" x14ac:dyDescent="0.3">
      <c r="A13" s="204" t="s">
        <v>2993</v>
      </c>
      <c r="B13" s="205">
        <f>'Artículo 143 (cálculo PNT)'!R12</f>
        <v>0</v>
      </c>
      <c r="C13" s="205">
        <f t="shared" si="0"/>
        <v>0</v>
      </c>
      <c r="E13" s="204" t="s">
        <v>3057</v>
      </c>
      <c r="F13" s="205">
        <f>'Artículo 143 (cálculo PNT)'!R32</f>
        <v>0</v>
      </c>
      <c r="G13" s="205">
        <f t="shared" si="1"/>
        <v>0</v>
      </c>
    </row>
    <row r="14" spans="1:7" ht="18" customHeight="1" thickBot="1" x14ac:dyDescent="0.3">
      <c r="A14" s="204" t="s">
        <v>2995</v>
      </c>
      <c r="B14" s="205">
        <f>'Artículo 143 (cálculo PNT)'!R13</f>
        <v>0</v>
      </c>
      <c r="C14" s="205">
        <f t="shared" si="0"/>
        <v>0</v>
      </c>
      <c r="E14" s="204" t="s">
        <v>3058</v>
      </c>
      <c r="F14" s="205">
        <f>'Artículo 143 (cálculo PNT)'!R33</f>
        <v>0</v>
      </c>
      <c r="G14" s="205">
        <f t="shared" si="1"/>
        <v>0</v>
      </c>
    </row>
    <row r="15" spans="1:7" ht="18" customHeight="1" thickBot="1" x14ac:dyDescent="0.3">
      <c r="A15" s="204" t="s">
        <v>2992</v>
      </c>
      <c r="B15" s="205">
        <f>'Artículo 143 (cálculo PNT)'!R14</f>
        <v>0</v>
      </c>
      <c r="C15" s="205">
        <f t="shared" si="0"/>
        <v>0</v>
      </c>
      <c r="E15" s="204" t="s">
        <v>3059</v>
      </c>
      <c r="F15" s="205">
        <f>'Artículo 143 (cálculo PNT)'!R34</f>
        <v>0</v>
      </c>
      <c r="G15" s="205">
        <f t="shared" si="1"/>
        <v>0</v>
      </c>
    </row>
    <row r="16" spans="1:7" ht="18" customHeight="1" thickBot="1" x14ac:dyDescent="0.3">
      <c r="A16" s="204" t="s">
        <v>2994</v>
      </c>
      <c r="B16" s="205">
        <f>'Artículo 143 (cálculo PNT)'!R15</f>
        <v>0</v>
      </c>
      <c r="C16" s="205">
        <f t="shared" si="0"/>
        <v>0</v>
      </c>
      <c r="E16" s="204" t="s">
        <v>3060</v>
      </c>
      <c r="F16" s="205">
        <f>'Artículo 143 (cálculo PNT)'!R35</f>
        <v>0</v>
      </c>
      <c r="G16" s="205">
        <f t="shared" si="1"/>
        <v>0</v>
      </c>
    </row>
    <row r="17" spans="1:6" ht="18" customHeight="1" thickBot="1" x14ac:dyDescent="0.3">
      <c r="A17" s="204" t="s">
        <v>2996</v>
      </c>
      <c r="B17" s="205">
        <f>'Artículo 143 (cálculo PNT)'!R16</f>
        <v>0</v>
      </c>
      <c r="C17" s="205">
        <f t="shared" si="0"/>
        <v>0</v>
      </c>
      <c r="F17" s="151"/>
    </row>
    <row r="18" spans="1:6" ht="18" customHeight="1" thickBot="1" x14ac:dyDescent="0.3">
      <c r="A18" s="204" t="s">
        <v>2997</v>
      </c>
      <c r="B18" s="205">
        <f>'Artículo 143 (cálculo PNT)'!R17</f>
        <v>0</v>
      </c>
      <c r="C18" s="205">
        <f t="shared" si="0"/>
        <v>0</v>
      </c>
      <c r="E18" s="210" t="s">
        <v>3061</v>
      </c>
      <c r="F18" s="205">
        <f>SUM(F12:F16)</f>
        <v>0</v>
      </c>
    </row>
    <row r="19" spans="1:6" ht="18" customHeight="1" thickBot="1" x14ac:dyDescent="0.3">
      <c r="A19" s="204" t="s">
        <v>2998</v>
      </c>
      <c r="B19" s="205">
        <f>'Artículo 143 (cálculo PNT)'!R18</f>
        <v>0</v>
      </c>
      <c r="C19" s="205">
        <f t="shared" si="0"/>
        <v>0</v>
      </c>
    </row>
    <row r="20" spans="1:6" ht="18" customHeight="1" thickBot="1" x14ac:dyDescent="0.3">
      <c r="A20" s="204" t="s">
        <v>3062</v>
      </c>
      <c r="B20" s="205">
        <f>'Artículo 143 (cálculo PNT)'!R19</f>
        <v>0</v>
      </c>
      <c r="C20" s="205">
        <f t="shared" si="0"/>
        <v>0</v>
      </c>
    </row>
    <row r="21" spans="1:6" ht="18" customHeight="1" thickBot="1" x14ac:dyDescent="0.3">
      <c r="A21" s="204" t="s">
        <v>3063</v>
      </c>
      <c r="B21" s="205">
        <f>'Artículo 143 (cálculo PNT)'!R20</f>
        <v>0</v>
      </c>
      <c r="C21" s="205">
        <f t="shared" si="0"/>
        <v>0</v>
      </c>
    </row>
    <row r="22" spans="1:6" ht="18" customHeight="1" thickBot="1" x14ac:dyDescent="0.3">
      <c r="A22" s="204" t="s">
        <v>3064</v>
      </c>
      <c r="B22" s="205">
        <f>'Artículo 143 (cálculo PNT)'!R21</f>
        <v>0</v>
      </c>
      <c r="C22" s="205">
        <f t="shared" si="0"/>
        <v>0</v>
      </c>
    </row>
    <row r="23" spans="1:6" ht="18" customHeight="1" thickBot="1" x14ac:dyDescent="0.3">
      <c r="A23" s="204" t="s">
        <v>3065</v>
      </c>
      <c r="B23" s="205">
        <f>'Artículo 143 (cálculo PNT)'!R22</f>
        <v>0</v>
      </c>
      <c r="C23" s="205">
        <f t="shared" si="0"/>
        <v>0</v>
      </c>
    </row>
    <row r="24" spans="1:6" ht="18" customHeight="1" thickBot="1" x14ac:dyDescent="0.3">
      <c r="A24" s="204" t="s">
        <v>3066</v>
      </c>
      <c r="B24" s="205">
        <f>'Artículo 143 (cálculo PNT)'!R23</f>
        <v>0</v>
      </c>
      <c r="C24" s="205">
        <f t="shared" si="0"/>
        <v>0</v>
      </c>
    </row>
    <row r="25" spans="1:6" ht="18" customHeight="1" thickBot="1" x14ac:dyDescent="0.3">
      <c r="A25" s="204" t="s">
        <v>3067</v>
      </c>
      <c r="B25" s="205">
        <f>'Artículo 143 (cálculo PNT)'!R24</f>
        <v>0</v>
      </c>
      <c r="C25" s="205">
        <f t="shared" si="0"/>
        <v>0</v>
      </c>
    </row>
    <row r="26" spans="1:6" ht="18" customHeight="1" thickBot="1" x14ac:dyDescent="0.3">
      <c r="A26" s="204" t="s">
        <v>3068</v>
      </c>
      <c r="B26" s="205">
        <f>'Artículo 143 (cálculo PNT)'!R25</f>
        <v>0</v>
      </c>
      <c r="C26" s="205">
        <f t="shared" si="0"/>
        <v>0</v>
      </c>
    </row>
    <row r="27" spans="1:6" ht="18" customHeight="1" thickBot="1" x14ac:dyDescent="0.3">
      <c r="A27" s="204" t="s">
        <v>3069</v>
      </c>
      <c r="B27" s="205">
        <f>'Artículo 143 (cálculo PNT)'!R26</f>
        <v>0</v>
      </c>
      <c r="C27" s="205">
        <f t="shared" si="0"/>
        <v>0</v>
      </c>
    </row>
    <row r="28" spans="1:6" ht="18" customHeight="1" thickBot="1" x14ac:dyDescent="0.3">
      <c r="A28" s="204" t="s">
        <v>3070</v>
      </c>
      <c r="B28" s="205">
        <f>'Artículo 143 (cálculo PNT)'!R27</f>
        <v>0</v>
      </c>
      <c r="C28" s="205">
        <f t="shared" si="0"/>
        <v>0</v>
      </c>
    </row>
    <row r="29" spans="1:6" ht="6" customHeight="1" thickBot="1" x14ac:dyDescent="0.3"/>
    <row r="30" spans="1:6" ht="18" customHeight="1" thickBot="1" x14ac:dyDescent="0.3">
      <c r="A30" s="206" t="s">
        <v>3071</v>
      </c>
      <c r="B30" s="205">
        <f>SUM(B12:B28)</f>
        <v>0</v>
      </c>
      <c r="C30" s="207"/>
    </row>
    <row r="31" spans="1:6" ht="6" customHeight="1" thickBot="1" x14ac:dyDescent="0.3"/>
    <row r="32" spans="1:6" ht="18" customHeight="1" thickBot="1" x14ac:dyDescent="0.3">
      <c r="A32" s="208" t="s">
        <v>3072</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18"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99" t="s">
        <v>3073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0" t="s">
        <v>3074</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71" t="s">
        <v>85</v>
      </c>
      <c r="I11" s="371"/>
      <c r="J11" s="59" t="s">
        <v>86</v>
      </c>
      <c r="K11" s="372" t="s">
        <v>87</v>
      </c>
      <c r="L11" s="372"/>
      <c r="M11" s="59" t="s">
        <v>86</v>
      </c>
      <c r="N11" s="374">
        <v>2024</v>
      </c>
      <c r="O11" s="374"/>
      <c r="P11" s="45"/>
      <c r="Q11" s="232"/>
      <c r="R11" s="231"/>
      <c r="S11" s="231"/>
      <c r="T11" s="231"/>
      <c r="U11" s="231"/>
      <c r="V11" s="233"/>
      <c r="W11" s="233" t="s">
        <v>88</v>
      </c>
      <c r="X11" s="371" t="s">
        <v>85</v>
      </c>
      <c r="Y11" s="371"/>
      <c r="Z11" s="59" t="s">
        <v>86</v>
      </c>
      <c r="AA11" s="372" t="s">
        <v>87</v>
      </c>
      <c r="AB11" s="372"/>
      <c r="AC11" s="59" t="s">
        <v>86</v>
      </c>
      <c r="AD11" s="374">
        <v>2024</v>
      </c>
      <c r="AE11" s="37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5" t="s">
        <v>89</v>
      </c>
      <c r="I12" s="375"/>
      <c r="J12" s="159"/>
      <c r="K12" s="375" t="s">
        <v>90</v>
      </c>
      <c r="L12" s="375"/>
      <c r="M12" s="159"/>
      <c r="N12" s="375" t="s">
        <v>91</v>
      </c>
      <c r="O12" s="375"/>
      <c r="P12" s="45"/>
      <c r="Q12" s="232"/>
      <c r="R12" s="231"/>
      <c r="S12" s="231"/>
      <c r="T12" s="231"/>
      <c r="U12" s="231"/>
      <c r="V12" s="231"/>
      <c r="W12" s="231"/>
      <c r="X12" s="375" t="s">
        <v>89</v>
      </c>
      <c r="Y12" s="375"/>
      <c r="Z12" s="159"/>
      <c r="AA12" s="375" t="s">
        <v>90</v>
      </c>
      <c r="AB12" s="375"/>
      <c r="AC12" s="159"/>
      <c r="AD12" s="375" t="s">
        <v>91</v>
      </c>
      <c r="AE12" s="37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05" t="s">
        <v>3075</v>
      </c>
      <c r="N17" s="305"/>
      <c r="O17" s="305"/>
      <c r="P17" s="305"/>
      <c r="Q17" s="305"/>
      <c r="R17" s="305"/>
      <c r="S17" s="305"/>
      <c r="T17" s="306">
        <f>'Artículo 144 (cálculo PI)'!R15</f>
        <v>100</v>
      </c>
      <c r="U17" s="306"/>
      <c r="V17" s="44"/>
      <c r="W17" s="305"/>
      <c r="X17" s="305"/>
      <c r="Y17" s="305"/>
      <c r="Z17" s="305"/>
      <c r="AA17" s="305"/>
      <c r="AB17" s="305"/>
      <c r="AC17" s="305"/>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0" t="s">
        <v>80</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05" t="s">
        <v>3075</v>
      </c>
      <c r="N22" s="305"/>
      <c r="O22" s="305"/>
      <c r="P22" s="305"/>
      <c r="Q22" s="305"/>
      <c r="R22" s="305"/>
      <c r="S22" s="305"/>
      <c r="T22" s="306">
        <f>'Artículo 144 (cálculo PNT)'!R15</f>
        <v>100</v>
      </c>
      <c r="U22" s="306"/>
      <c r="V22" s="44"/>
      <c r="W22" s="305"/>
      <c r="X22" s="305"/>
      <c r="Y22" s="305"/>
      <c r="Z22" s="305"/>
      <c r="AA22" s="305"/>
      <c r="AB22" s="305"/>
      <c r="AC22" s="305"/>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39" t="s">
        <v>3076</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46" t="s">
        <v>3077</v>
      </c>
      <c r="B29" s="346"/>
      <c r="C29" s="346"/>
      <c r="D29" s="346"/>
      <c r="E29" s="346"/>
      <c r="F29" s="346"/>
      <c r="G29" s="346"/>
      <c r="H29" s="346"/>
      <c r="I29" s="346"/>
      <c r="J29" s="346"/>
      <c r="K29" s="346"/>
      <c r="L29" s="346"/>
      <c r="M29" s="346"/>
      <c r="N29" s="346"/>
      <c r="O29" s="346"/>
      <c r="P29" s="346"/>
      <c r="Q29" s="346"/>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47" t="s">
        <v>76</v>
      </c>
      <c r="B30" s="347"/>
      <c r="C30" s="347"/>
      <c r="D30" s="347"/>
      <c r="E30" s="347"/>
      <c r="F30" s="347"/>
      <c r="G30" s="347"/>
      <c r="H30" s="347"/>
      <c r="I30" s="347"/>
      <c r="J30" s="347"/>
      <c r="K30" s="347"/>
      <c r="L30" s="347"/>
      <c r="M30" s="347"/>
      <c r="N30" s="347"/>
      <c r="O30" s="347"/>
      <c r="P30" s="347"/>
      <c r="Q30" s="172" t="s">
        <v>99</v>
      </c>
      <c r="R30" s="348" t="s">
        <v>100</v>
      </c>
      <c r="S30" s="348"/>
      <c r="T30" s="348"/>
      <c r="U30" s="348"/>
      <c r="V30" s="348"/>
      <c r="W30" s="348"/>
      <c r="X30" s="348"/>
      <c r="Y30" s="348"/>
      <c r="Z30" s="348"/>
      <c r="AA30" s="348"/>
      <c r="AB30" s="348"/>
      <c r="AC30" s="348"/>
      <c r="AD30" s="348"/>
      <c r="AE30" s="348"/>
      <c r="AF30" s="173" t="s">
        <v>99</v>
      </c>
      <c r="AG30" s="349" t="s">
        <v>8</v>
      </c>
      <c r="AH30" s="349"/>
      <c r="AI30" s="349"/>
      <c r="AJ30" s="349"/>
      <c r="AK30" s="349"/>
      <c r="AL30" s="349"/>
      <c r="AM30" s="349"/>
      <c r="AN30" s="349"/>
      <c r="AO30" s="349"/>
      <c r="AP30" s="349"/>
      <c r="AQ30" s="349"/>
      <c r="AR30" s="349"/>
      <c r="AS30" s="349"/>
      <c r="AT30" s="349"/>
    </row>
    <row r="31" spans="1:256" ht="63" customHeight="1" x14ac:dyDescent="0.25">
      <c r="A31" s="350" t="s">
        <v>3078</v>
      </c>
      <c r="B31" s="350"/>
      <c r="C31" s="350"/>
      <c r="D31" s="350"/>
      <c r="E31" s="350"/>
      <c r="F31" s="350"/>
      <c r="G31" s="350"/>
      <c r="H31" s="350"/>
      <c r="I31" s="350"/>
      <c r="J31" s="350"/>
      <c r="K31" s="350"/>
      <c r="L31" s="350"/>
      <c r="M31" s="350"/>
      <c r="N31" s="350"/>
      <c r="O31" s="350"/>
      <c r="P31" s="350"/>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0" t="s">
        <v>3079</v>
      </c>
      <c r="B32" s="350"/>
      <c r="C32" s="350"/>
      <c r="D32" s="350"/>
      <c r="E32" s="350"/>
      <c r="F32" s="350"/>
      <c r="G32" s="350"/>
      <c r="H32" s="350"/>
      <c r="I32" s="350"/>
      <c r="J32" s="350"/>
      <c r="K32" s="350"/>
      <c r="L32" s="350"/>
      <c r="M32" s="350"/>
      <c r="N32" s="350"/>
      <c r="O32" s="350"/>
      <c r="P32" s="350"/>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ZCPEqGjU99FIFHkv69tGwVpb7OswnQmgopoQjueNc+5He5vVMyJ/YR1kjxg8/OY045ydh6SckovBcSVIj653DQ==" saltValue="ucc0AeG2hTPkQXRlYGSV3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2" t="s">
        <v>3080</v>
      </c>
      <c r="B2" s="332"/>
      <c r="C2" s="332"/>
      <c r="D2" s="332"/>
      <c r="E2" s="332"/>
      <c r="F2" s="332"/>
      <c r="G2" s="332"/>
      <c r="H2" s="332"/>
      <c r="I2" s="332"/>
      <c r="J2" s="332"/>
      <c r="K2" s="332"/>
      <c r="L2" s="332"/>
      <c r="M2" s="332"/>
      <c r="N2" s="332"/>
      <c r="O2" s="332"/>
      <c r="P2" s="332"/>
      <c r="Q2" s="332"/>
      <c r="R2" s="65"/>
      <c r="S2" s="65"/>
      <c r="T2" s="98"/>
      <c r="U2" s="65"/>
      <c r="V2" s="65"/>
      <c r="W2" s="65"/>
    </row>
    <row r="3" spans="1:31"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39" t="s">
        <v>3081</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31" ht="45" customHeight="1" thickTop="1" thickBot="1" x14ac:dyDescent="0.3">
      <c r="A11" s="350" t="s">
        <v>101</v>
      </c>
      <c r="B11" s="350"/>
      <c r="C11" s="350"/>
      <c r="D11" s="350"/>
      <c r="E11" s="350"/>
      <c r="F11" s="350"/>
      <c r="G11" s="350"/>
      <c r="H11" s="350"/>
      <c r="I11" s="350"/>
      <c r="J11" s="350"/>
      <c r="K11" s="350"/>
      <c r="L11" s="350"/>
      <c r="M11" s="350"/>
      <c r="N11" s="350"/>
      <c r="O11" s="350"/>
      <c r="P11" s="350"/>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0" t="s">
        <v>3027</v>
      </c>
      <c r="B12" s="350"/>
      <c r="C12" s="350"/>
      <c r="D12" s="350"/>
      <c r="E12" s="350"/>
      <c r="F12" s="350"/>
      <c r="G12" s="350"/>
      <c r="H12" s="350"/>
      <c r="I12" s="350"/>
      <c r="J12" s="350"/>
      <c r="K12" s="350"/>
      <c r="L12" s="350"/>
      <c r="M12" s="350"/>
      <c r="N12" s="350"/>
      <c r="O12" s="350"/>
      <c r="P12" s="350"/>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1" t="s">
        <v>3082</v>
      </c>
      <c r="B13" s="341"/>
      <c r="C13" s="341"/>
      <c r="D13" s="341"/>
      <c r="E13" s="341"/>
      <c r="F13" s="341"/>
      <c r="G13" s="341"/>
      <c r="H13" s="341"/>
      <c r="I13" s="341"/>
      <c r="J13" s="341"/>
      <c r="K13" s="341"/>
      <c r="L13" s="341"/>
      <c r="M13" s="341"/>
      <c r="N13" s="341"/>
      <c r="O13" s="341"/>
      <c r="P13" s="341"/>
      <c r="Q13" s="341"/>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3083</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3080</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3084</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45" customHeight="1" thickTop="1" thickBot="1" x14ac:dyDescent="0.3">
      <c r="A11" s="350" t="s">
        <v>101</v>
      </c>
      <c r="B11" s="350"/>
      <c r="C11" s="350"/>
      <c r="D11" s="350"/>
      <c r="E11" s="350"/>
      <c r="F11" s="350"/>
      <c r="G11" s="350"/>
      <c r="H11" s="350"/>
      <c r="I11" s="350"/>
      <c r="J11" s="350"/>
      <c r="K11" s="350"/>
      <c r="L11" s="350"/>
      <c r="M11" s="350"/>
      <c r="N11" s="350"/>
      <c r="O11" s="350"/>
      <c r="P11" s="350"/>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0" t="s">
        <v>3027</v>
      </c>
      <c r="B12" s="350"/>
      <c r="C12" s="350"/>
      <c r="D12" s="350"/>
      <c r="E12" s="350"/>
      <c r="F12" s="350"/>
      <c r="G12" s="350"/>
      <c r="H12" s="350"/>
      <c r="I12" s="350"/>
      <c r="J12" s="350"/>
      <c r="K12" s="350"/>
      <c r="L12" s="350"/>
      <c r="M12" s="350"/>
      <c r="N12" s="350"/>
      <c r="O12" s="350"/>
      <c r="P12" s="350"/>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1" t="s">
        <v>3082</v>
      </c>
      <c r="B13" s="341"/>
      <c r="C13" s="341"/>
      <c r="D13" s="341"/>
      <c r="E13" s="341"/>
      <c r="F13" s="341"/>
      <c r="G13" s="341"/>
      <c r="H13" s="341"/>
      <c r="I13" s="341"/>
      <c r="J13" s="341"/>
      <c r="K13" s="341"/>
      <c r="L13" s="341"/>
      <c r="M13" s="341"/>
      <c r="N13" s="341"/>
      <c r="O13" s="341"/>
      <c r="P13" s="341"/>
      <c r="Q13" s="341"/>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3083</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2" t="s">
        <v>3085</v>
      </c>
      <c r="B2" s="332"/>
      <c r="C2" s="332"/>
    </row>
    <row r="3" spans="1:3" ht="18" customHeight="1" x14ac:dyDescent="0.25">
      <c r="A3" s="332" t="s">
        <v>7</v>
      </c>
      <c r="B3" s="332"/>
      <c r="C3" s="332"/>
    </row>
    <row r="5" spans="1:3" ht="36" customHeight="1" x14ac:dyDescent="0.25">
      <c r="A5" s="333" t="str">
        <f>IGOT!C5</f>
        <v>Red de Transporte Público de Pasajeros de la Ciudad de México</v>
      </c>
      <c r="B5" s="333"/>
      <c r="C5" s="333"/>
    </row>
    <row r="7" spans="1:3" ht="18" customHeight="1" thickBot="1" x14ac:dyDescent="0.3">
      <c r="A7" s="122"/>
    </row>
    <row r="8" spans="1:3" ht="18" customHeight="1" thickBot="1" x14ac:dyDescent="0.3">
      <c r="A8" s="243" t="s">
        <v>2289</v>
      </c>
      <c r="B8" s="127">
        <f>'Artículo 144 (cálculo PI)'!T13</f>
        <v>2</v>
      </c>
      <c r="C8" s="239"/>
    </row>
    <row r="9" spans="1:3" ht="6" customHeight="1" thickBot="1" x14ac:dyDescent="0.3"/>
    <row r="10" spans="1:3" ht="36" customHeight="1" thickBot="1" x14ac:dyDescent="0.3">
      <c r="A10" s="336"/>
      <c r="B10" s="376" t="s">
        <v>76</v>
      </c>
      <c r="C10" s="376"/>
    </row>
    <row r="11" spans="1:3" ht="54" customHeight="1" thickBot="1" x14ac:dyDescent="0.3">
      <c r="A11" s="336"/>
      <c r="B11" s="129" t="s">
        <v>2989</v>
      </c>
      <c r="C11" s="130" t="s">
        <v>2990</v>
      </c>
    </row>
    <row r="12" spans="1:3" ht="18" customHeight="1" thickBot="1" x14ac:dyDescent="0.3">
      <c r="A12" s="137" t="s">
        <v>2991</v>
      </c>
      <c r="B12" s="138">
        <f>'Artículo 144 (cálculo PI)'!R11</f>
        <v>50</v>
      </c>
      <c r="C12" s="138">
        <f t="shared" ref="C12:C13" si="0">(B12/(1/$B$8))</f>
        <v>100</v>
      </c>
    </row>
    <row r="13" spans="1:3" ht="18" customHeight="1" thickBot="1" x14ac:dyDescent="0.3">
      <c r="A13" s="137" t="s">
        <v>2993</v>
      </c>
      <c r="B13" s="138">
        <f>'Artículo 144 (cálculo PI)'!R12</f>
        <v>50</v>
      </c>
      <c r="C13" s="138">
        <f t="shared" si="0"/>
        <v>100</v>
      </c>
    </row>
    <row r="14" spans="1:3" ht="18" customHeight="1" thickBot="1" x14ac:dyDescent="0.3">
      <c r="B14" s="66"/>
      <c r="C14" s="66"/>
    </row>
    <row r="15" spans="1:3" ht="18" customHeight="1" thickBot="1" x14ac:dyDescent="0.3">
      <c r="A15" s="244" t="s">
        <v>3086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2" t="s">
        <v>3085</v>
      </c>
      <c r="B2" s="332"/>
      <c r="C2" s="332"/>
    </row>
    <row r="3" spans="1:3" ht="18" customHeight="1" x14ac:dyDescent="0.25">
      <c r="A3" s="332" t="s">
        <v>80</v>
      </c>
      <c r="B3" s="332"/>
      <c r="C3" s="332"/>
    </row>
    <row r="5" spans="1:3" ht="36" customHeight="1" x14ac:dyDescent="0.25">
      <c r="A5" s="333" t="str">
        <f>IGOT!C5</f>
        <v>Red de Transporte Público de Pasajeros de la Ciudad de México</v>
      </c>
      <c r="B5" s="333"/>
      <c r="C5" s="333"/>
    </row>
    <row r="7" spans="1:3" ht="18" customHeight="1" thickBot="1" x14ac:dyDescent="0.3">
      <c r="A7" s="122"/>
    </row>
    <row r="8" spans="1:3" ht="18" customHeight="1" thickBot="1" x14ac:dyDescent="0.3">
      <c r="A8" s="243" t="s">
        <v>2289</v>
      </c>
      <c r="B8" s="127">
        <f>'Artículo 144 (cálculo PNT)'!T13</f>
        <v>2</v>
      </c>
      <c r="C8" s="239"/>
    </row>
    <row r="9" spans="1:3" ht="6" customHeight="1" thickBot="1" x14ac:dyDescent="0.3"/>
    <row r="10" spans="1:3" ht="36" customHeight="1" thickBot="1" x14ac:dyDescent="0.3">
      <c r="A10" s="336"/>
      <c r="B10" s="376" t="s">
        <v>76</v>
      </c>
      <c r="C10" s="376"/>
    </row>
    <row r="11" spans="1:3" ht="54" customHeight="1" thickBot="1" x14ac:dyDescent="0.3">
      <c r="A11" s="336"/>
      <c r="B11" s="129" t="s">
        <v>2989</v>
      </c>
      <c r="C11" s="130" t="s">
        <v>2990</v>
      </c>
    </row>
    <row r="12" spans="1:3" ht="18" customHeight="1" thickBot="1" x14ac:dyDescent="0.3">
      <c r="A12" s="137" t="s">
        <v>2991</v>
      </c>
      <c r="B12" s="138">
        <f>'Artículo 144 (cálculo PNT)'!R11</f>
        <v>50</v>
      </c>
      <c r="C12" s="138">
        <f t="shared" ref="C12:C13" si="0">(B12/(1/$B$8))</f>
        <v>100</v>
      </c>
    </row>
    <row r="13" spans="1:3" ht="18" customHeight="1" thickBot="1" x14ac:dyDescent="0.3">
      <c r="A13" s="137" t="s">
        <v>2993</v>
      </c>
      <c r="B13" s="138">
        <f>'Artículo 144 (cálculo PNT)'!R12</f>
        <v>50</v>
      </c>
      <c r="C13" s="138">
        <f t="shared" si="0"/>
        <v>100</v>
      </c>
    </row>
    <row r="14" spans="1:3" ht="18" customHeight="1" thickBot="1" x14ac:dyDescent="0.3">
      <c r="B14" s="66"/>
      <c r="C14" s="66"/>
    </row>
    <row r="15" spans="1:3" ht="18" customHeight="1" thickBot="1" x14ac:dyDescent="0.3">
      <c r="A15" s="244" t="s">
        <v>3086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1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3087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80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8" t="s">
        <v>3088</v>
      </c>
      <c r="F18" s="378"/>
      <c r="G18" s="378"/>
      <c r="H18" s="378"/>
      <c r="I18" s="378"/>
      <c r="J18" s="306">
        <f>'Artículo 145 (cálculo PI)'!R14</f>
        <v>100</v>
      </c>
      <c r="K18" s="306"/>
      <c r="L18" s="43"/>
      <c r="M18" s="44"/>
      <c r="N18" s="44"/>
      <c r="O18" s="44"/>
      <c r="P18" s="44"/>
      <c r="Q18" s="44"/>
      <c r="R18" s="44"/>
      <c r="S18" s="44"/>
      <c r="T18" s="49"/>
      <c r="U18" s="305" t="s">
        <v>3088</v>
      </c>
      <c r="V18" s="305"/>
      <c r="W18" s="305"/>
      <c r="X18" s="305"/>
      <c r="Y18" s="305"/>
      <c r="Z18" s="306">
        <f>'Artículo 145 (cálculo PNT)'!R14</f>
        <v>100</v>
      </c>
      <c r="AA18" s="306"/>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39" t="s">
        <v>3089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46" t="s">
        <v>3090</v>
      </c>
      <c r="B25" s="346"/>
      <c r="C25" s="346"/>
      <c r="D25" s="346"/>
      <c r="E25" s="346"/>
      <c r="F25" s="346"/>
      <c r="G25" s="346"/>
      <c r="H25" s="346"/>
      <c r="I25" s="346"/>
      <c r="J25" s="346"/>
      <c r="K25" s="346"/>
      <c r="L25" s="346"/>
      <c r="M25" s="346"/>
      <c r="N25" s="346"/>
      <c r="O25" s="346"/>
      <c r="P25" s="346"/>
      <c r="Q25" s="224"/>
      <c r="V25" s="344"/>
      <c r="W25" s="344"/>
      <c r="X25" s="344"/>
      <c r="Y25" s="344"/>
      <c r="Z25" s="344"/>
      <c r="AA25" s="344"/>
      <c r="AB25" s="344"/>
      <c r="AC25" s="344"/>
      <c r="AD25" s="344"/>
      <c r="AE25" s="344"/>
    </row>
    <row r="26" spans="1:256" ht="18" customHeight="1" thickTop="1" thickBot="1" x14ac:dyDescent="0.3">
      <c r="A26" s="347" t="s">
        <v>76</v>
      </c>
      <c r="B26" s="347"/>
      <c r="C26" s="347"/>
      <c r="D26" s="347"/>
      <c r="E26" s="347"/>
      <c r="F26" s="347"/>
      <c r="G26" s="347"/>
      <c r="H26" s="347"/>
      <c r="I26" s="347"/>
      <c r="J26" s="347"/>
      <c r="K26" s="347"/>
      <c r="L26" s="347"/>
      <c r="M26" s="347"/>
      <c r="N26" s="347"/>
      <c r="O26" s="347"/>
      <c r="P26" s="347"/>
      <c r="Q26" s="172" t="s">
        <v>99</v>
      </c>
      <c r="R26" s="348" t="s">
        <v>100</v>
      </c>
      <c r="S26" s="348"/>
      <c r="T26" s="348"/>
      <c r="U26" s="348"/>
      <c r="V26" s="348"/>
      <c r="W26" s="348"/>
      <c r="X26" s="348"/>
      <c r="Y26" s="348"/>
      <c r="Z26" s="348"/>
      <c r="AA26" s="348"/>
      <c r="AB26" s="348"/>
      <c r="AC26" s="348"/>
      <c r="AD26" s="348"/>
      <c r="AE26" s="348"/>
      <c r="AF26" s="173" t="s">
        <v>99</v>
      </c>
      <c r="AG26" s="349" t="s">
        <v>8</v>
      </c>
      <c r="AH26" s="349"/>
      <c r="AI26" s="349"/>
      <c r="AJ26" s="349"/>
      <c r="AK26" s="349"/>
      <c r="AL26" s="349"/>
      <c r="AM26" s="349"/>
      <c r="AN26" s="349"/>
      <c r="AO26" s="349"/>
      <c r="AP26" s="349"/>
      <c r="AQ26" s="349"/>
      <c r="AR26" s="349"/>
      <c r="AS26" s="349"/>
      <c r="AT26" s="349"/>
    </row>
    <row r="27" spans="1:256" ht="63" customHeight="1" x14ac:dyDescent="0.25">
      <c r="A27" s="350" t="s">
        <v>3091</v>
      </c>
      <c r="B27" s="350"/>
      <c r="C27" s="350"/>
      <c r="D27" s="350"/>
      <c r="E27" s="350"/>
      <c r="F27" s="350"/>
      <c r="G27" s="350"/>
      <c r="H27" s="350"/>
      <c r="I27" s="350"/>
      <c r="J27" s="350"/>
      <c r="K27" s="350"/>
      <c r="L27" s="350"/>
      <c r="M27" s="350"/>
      <c r="N27" s="350"/>
      <c r="O27" s="350"/>
      <c r="P27" s="350"/>
      <c r="Q27" s="174">
        <v>2</v>
      </c>
      <c r="R27" s="377"/>
      <c r="S27" s="377"/>
      <c r="T27" s="377"/>
      <c r="U27" s="377"/>
      <c r="V27" s="377"/>
      <c r="W27" s="377"/>
      <c r="X27" s="377"/>
      <c r="Y27" s="377"/>
      <c r="Z27" s="377"/>
      <c r="AA27" s="377"/>
      <c r="AB27" s="377"/>
      <c r="AC27" s="377"/>
      <c r="AD27" s="377"/>
      <c r="AE27" s="377"/>
      <c r="AF27" s="174">
        <v>2</v>
      </c>
      <c r="AG27" s="363"/>
      <c r="AH27" s="363"/>
      <c r="AI27" s="363"/>
      <c r="AJ27" s="363"/>
      <c r="AK27" s="363"/>
      <c r="AL27" s="363"/>
      <c r="AM27" s="363"/>
      <c r="AN27" s="363"/>
      <c r="AO27" s="363"/>
      <c r="AP27" s="363"/>
      <c r="AQ27" s="363"/>
      <c r="AR27" s="363"/>
      <c r="AS27" s="363"/>
      <c r="AT27" s="363"/>
    </row>
    <row r="28" spans="1:256" ht="18" customHeight="1" thickTop="1" x14ac:dyDescent="0.25"/>
  </sheetData>
  <sheetProtection algorithmName="SHA-512" hashValue="ny7o0FZhOYTIBHgVtCYl7asPqdFiSu18330FXU/LEeNXJ+D+fa3hxWX37SkeULK+YwIjWWz47YIyh50gziYPag==" saltValue="CMxSKJOwY9z6BBitUVO9p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106" zoomScaleNormal="106" zoomScaleSheetLayoutView="85" workbookViewId="0">
      <selection activeCell="AG2171" sqref="AG2171:AT217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82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5" t="s">
        <v>92</v>
      </c>
      <c r="B17" s="305"/>
      <c r="C17" s="305"/>
      <c r="D17" s="305"/>
      <c r="E17" s="305"/>
      <c r="F17" s="305"/>
      <c r="G17" s="305"/>
      <c r="H17" s="306">
        <f>'Artículo 121 (cálculo PI)'!AE2277</f>
        <v>99.999999999999943</v>
      </c>
      <c r="I17" s="306"/>
      <c r="J17" s="42"/>
      <c r="K17" s="42"/>
      <c r="L17" s="43"/>
      <c r="M17" s="305" t="s">
        <v>93</v>
      </c>
      <c r="N17" s="305"/>
      <c r="O17" s="305"/>
      <c r="P17" s="305"/>
      <c r="Q17" s="305"/>
      <c r="R17" s="306">
        <f>'Artículo 121 (cálculo PI)'!AE2279</f>
        <v>98.936170212765902</v>
      </c>
      <c r="S17" s="306"/>
      <c r="T17" s="44"/>
      <c r="U17" s="44"/>
      <c r="V17" s="44"/>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4" t="s">
        <v>80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5" t="s">
        <v>92</v>
      </c>
      <c r="B23" s="305"/>
      <c r="C23" s="305"/>
      <c r="D23" s="305"/>
      <c r="E23" s="305"/>
      <c r="F23" s="305"/>
      <c r="G23" s="305"/>
      <c r="H23" s="306">
        <f>'Artículo 121 (cálculo PNT)'!AE2277</f>
        <v>99.719469542407396</v>
      </c>
      <c r="I23" s="306"/>
      <c r="J23" s="42"/>
      <c r="K23" s="42"/>
      <c r="L23" s="43"/>
      <c r="M23" s="305" t="s">
        <v>93</v>
      </c>
      <c r="N23" s="305"/>
      <c r="O23" s="305"/>
      <c r="P23" s="305"/>
      <c r="Q23" s="305"/>
      <c r="R23" s="306">
        <f>'Artículo 121 (cálculo PNT)'!AE2279</f>
        <v>99.148936170212707</v>
      </c>
      <c r="S23" s="306"/>
      <c r="T23" s="44"/>
      <c r="U23" s="44"/>
      <c r="V23" s="44"/>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7" t="s">
        <v>94</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96</v>
      </c>
      <c r="AH29" s="254"/>
      <c r="AI29" s="254"/>
      <c r="AJ29" s="254"/>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98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63" t="s">
        <v>101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102</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103</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104</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105</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106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107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108</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109</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110</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111</v>
      </c>
      <c r="B46" s="266"/>
      <c r="C46" s="266"/>
      <c r="D46" s="266"/>
      <c r="E46" s="266"/>
      <c r="F46" s="266"/>
      <c r="G46" s="266"/>
      <c r="H46" s="266"/>
      <c r="I46" s="266"/>
      <c r="J46" s="266"/>
      <c r="K46" s="266"/>
      <c r="L46" s="266"/>
      <c r="M46" s="266"/>
      <c r="N46" s="266"/>
      <c r="O46" s="266"/>
      <c r="P46" s="266"/>
      <c r="Q46" s="73" t="s">
        <v>99</v>
      </c>
      <c r="R46" s="267" t="s">
        <v>100</v>
      </c>
      <c r="S46" s="267"/>
      <c r="T46" s="267"/>
      <c r="U46" s="267"/>
      <c r="V46" s="267"/>
      <c r="W46" s="267"/>
      <c r="X46" s="267"/>
      <c r="Y46" s="267"/>
      <c r="Z46" s="267"/>
      <c r="AA46" s="267"/>
      <c r="AB46" s="267"/>
      <c r="AC46" s="267"/>
      <c r="AD46" s="267"/>
      <c r="AE46" s="267"/>
      <c r="AF46" s="74" t="s">
        <v>99</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112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63" t="s">
        <v>113</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114</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115</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116</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72" t="s">
        <v>117</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96</v>
      </c>
      <c r="AH54" s="254"/>
      <c r="AI54" s="254"/>
      <c r="AJ54" s="254"/>
      <c r="AK54" s="117">
        <f>(('Artículo 121 (resumen PI)'!C13*0.8+'Artículo 121 (resumen PI)'!F13*0.2)+('Artículo 121 (resumen PNT)'!C13*0.8+'Artículo 121 (resumen PNT)'!F13*0.2))/2</f>
        <v>99.999999999999972</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118</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x14ac:dyDescent="0.25">
      <c r="A59" s="269" t="s">
        <v>76</v>
      </c>
      <c r="B59" s="269"/>
      <c r="C59" s="269"/>
      <c r="D59" s="269"/>
      <c r="E59" s="269"/>
      <c r="F59" s="269"/>
      <c r="G59" s="269"/>
      <c r="H59" s="269"/>
      <c r="I59" s="269"/>
      <c r="J59" s="269"/>
      <c r="K59" s="269"/>
      <c r="L59" s="269"/>
      <c r="M59" s="269"/>
      <c r="N59" s="269"/>
      <c r="O59" s="269"/>
      <c r="P59" s="269"/>
      <c r="Q59" s="69" t="s">
        <v>99</v>
      </c>
      <c r="R59" s="270" t="s">
        <v>100</v>
      </c>
      <c r="S59" s="270"/>
      <c r="T59" s="270"/>
      <c r="U59" s="270"/>
      <c r="V59" s="270"/>
      <c r="W59" s="270"/>
      <c r="X59" s="270"/>
      <c r="Y59" s="270"/>
      <c r="Z59" s="270"/>
      <c r="AA59" s="270"/>
      <c r="AB59" s="270"/>
      <c r="AC59" s="270"/>
      <c r="AD59" s="270"/>
      <c r="AE59" s="270"/>
      <c r="AF59" s="70" t="s">
        <v>99</v>
      </c>
      <c r="AG59" s="271" t="s">
        <v>8</v>
      </c>
      <c r="AH59" s="271"/>
      <c r="AI59" s="271"/>
      <c r="AJ59" s="271"/>
      <c r="AK59" s="271"/>
      <c r="AL59" s="271"/>
      <c r="AM59" s="271"/>
      <c r="AN59" s="271"/>
      <c r="AO59" s="271"/>
      <c r="AP59" s="271"/>
      <c r="AQ59" s="271"/>
      <c r="AR59" s="271"/>
      <c r="AS59" s="271"/>
      <c r="AT59" s="271"/>
    </row>
    <row r="60" spans="1:46" ht="45" customHeight="1" x14ac:dyDescent="0.25">
      <c r="A60" s="263" t="s">
        <v>101</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119</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120</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x14ac:dyDescent="0.25">
      <c r="A63" s="263" t="s">
        <v>121</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122</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263" t="s">
        <v>123</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124</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5" customHeight="1" x14ac:dyDescent="0.25">
      <c r="A67" s="263" t="s">
        <v>125</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x14ac:dyDescent="0.25">
      <c r="A68" s="292" t="s">
        <v>126</v>
      </c>
      <c r="B68" s="293"/>
      <c r="C68" s="293"/>
      <c r="D68" s="293"/>
      <c r="E68" s="293"/>
      <c r="F68" s="293"/>
      <c r="G68" s="293"/>
      <c r="H68" s="293"/>
      <c r="I68" s="293"/>
      <c r="J68" s="293"/>
      <c r="K68" s="293"/>
      <c r="L68" s="293"/>
      <c r="M68" s="293"/>
      <c r="N68" s="293"/>
      <c r="O68" s="293"/>
      <c r="P68" s="294"/>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292" t="s">
        <v>127</v>
      </c>
      <c r="B69" s="293"/>
      <c r="C69" s="293"/>
      <c r="D69" s="293"/>
      <c r="E69" s="293"/>
      <c r="F69" s="293"/>
      <c r="G69" s="293"/>
      <c r="H69" s="293"/>
      <c r="I69" s="293"/>
      <c r="J69" s="293"/>
      <c r="K69" s="293"/>
      <c r="L69" s="293"/>
      <c r="M69" s="293"/>
      <c r="N69" s="293"/>
      <c r="O69" s="293"/>
      <c r="P69" s="294"/>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292" t="s">
        <v>128</v>
      </c>
      <c r="B70" s="293"/>
      <c r="C70" s="293"/>
      <c r="D70" s="293"/>
      <c r="E70" s="293"/>
      <c r="F70" s="293"/>
      <c r="G70" s="293"/>
      <c r="H70" s="293"/>
      <c r="I70" s="293"/>
      <c r="J70" s="293"/>
      <c r="K70" s="293"/>
      <c r="L70" s="293"/>
      <c r="M70" s="293"/>
      <c r="N70" s="293"/>
      <c r="O70" s="293"/>
      <c r="P70" s="294"/>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5">
      <c r="A71" s="292" t="s">
        <v>129</v>
      </c>
      <c r="B71" s="293"/>
      <c r="C71" s="293"/>
      <c r="D71" s="293"/>
      <c r="E71" s="293"/>
      <c r="F71" s="293"/>
      <c r="G71" s="293"/>
      <c r="H71" s="293"/>
      <c r="I71" s="293"/>
      <c r="J71" s="293"/>
      <c r="K71" s="293"/>
      <c r="L71" s="293"/>
      <c r="M71" s="293"/>
      <c r="N71" s="293"/>
      <c r="O71" s="293"/>
      <c r="P71" s="294"/>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5">
      <c r="A72" s="292" t="s">
        <v>130</v>
      </c>
      <c r="B72" s="293"/>
      <c r="C72" s="293"/>
      <c r="D72" s="293"/>
      <c r="E72" s="293"/>
      <c r="F72" s="293"/>
      <c r="G72" s="293"/>
      <c r="H72" s="293"/>
      <c r="I72" s="293"/>
      <c r="J72" s="293"/>
      <c r="K72" s="293"/>
      <c r="L72" s="293"/>
      <c r="M72" s="293"/>
      <c r="N72" s="293"/>
      <c r="O72" s="293"/>
      <c r="P72" s="294"/>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5" customHeight="1" x14ac:dyDescent="0.25">
      <c r="A73" s="292" t="s">
        <v>131</v>
      </c>
      <c r="B73" s="293"/>
      <c r="C73" s="293"/>
      <c r="D73" s="293"/>
      <c r="E73" s="293"/>
      <c r="F73" s="293"/>
      <c r="G73" s="293"/>
      <c r="H73" s="293"/>
      <c r="I73" s="293"/>
      <c r="J73" s="293"/>
      <c r="K73" s="293"/>
      <c r="L73" s="293"/>
      <c r="M73" s="293"/>
      <c r="N73" s="293"/>
      <c r="O73" s="293"/>
      <c r="P73" s="294"/>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x14ac:dyDescent="0.25">
      <c r="A74" s="292" t="s">
        <v>132</v>
      </c>
      <c r="B74" s="293"/>
      <c r="C74" s="293"/>
      <c r="D74" s="293"/>
      <c r="E74" s="293"/>
      <c r="F74" s="293"/>
      <c r="G74" s="293"/>
      <c r="H74" s="293"/>
      <c r="I74" s="293"/>
      <c r="J74" s="293"/>
      <c r="K74" s="293"/>
      <c r="L74" s="293"/>
      <c r="M74" s="293"/>
      <c r="N74" s="293"/>
      <c r="O74" s="293"/>
      <c r="P74" s="29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x14ac:dyDescent="0.25">
      <c r="A75" s="292" t="s">
        <v>133</v>
      </c>
      <c r="B75" s="293"/>
      <c r="C75" s="293"/>
      <c r="D75" s="293"/>
      <c r="E75" s="293"/>
      <c r="F75" s="293"/>
      <c r="G75" s="293"/>
      <c r="H75" s="293"/>
      <c r="I75" s="293"/>
      <c r="J75" s="293"/>
      <c r="K75" s="293"/>
      <c r="L75" s="293"/>
      <c r="M75" s="293"/>
      <c r="N75" s="293"/>
      <c r="O75" s="293"/>
      <c r="P75" s="294"/>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111</v>
      </c>
      <c r="B77" s="266"/>
      <c r="C77" s="266"/>
      <c r="D77" s="266"/>
      <c r="E77" s="266"/>
      <c r="F77" s="266"/>
      <c r="G77" s="266"/>
      <c r="H77" s="266"/>
      <c r="I77" s="266"/>
      <c r="J77" s="266"/>
      <c r="K77" s="266"/>
      <c r="L77" s="266"/>
      <c r="M77" s="266"/>
      <c r="N77" s="266"/>
      <c r="O77" s="266"/>
      <c r="P77" s="266"/>
      <c r="Q77" s="73" t="s">
        <v>99</v>
      </c>
      <c r="R77" s="267" t="s">
        <v>100</v>
      </c>
      <c r="S77" s="267"/>
      <c r="T77" s="267"/>
      <c r="U77" s="267"/>
      <c r="V77" s="267"/>
      <c r="W77" s="267"/>
      <c r="X77" s="267"/>
      <c r="Y77" s="267"/>
      <c r="Z77" s="267"/>
      <c r="AA77" s="267"/>
      <c r="AB77" s="267"/>
      <c r="AC77" s="267"/>
      <c r="AD77" s="267"/>
      <c r="AE77" s="267"/>
      <c r="AF77" s="74" t="s">
        <v>99</v>
      </c>
      <c r="AG77" s="268" t="s">
        <v>8</v>
      </c>
      <c r="AH77" s="268"/>
      <c r="AI77" s="268"/>
      <c r="AJ77" s="268"/>
      <c r="AK77" s="268"/>
      <c r="AL77" s="268"/>
      <c r="AM77" s="268"/>
      <c r="AN77" s="268"/>
      <c r="AO77" s="268"/>
      <c r="AP77" s="268"/>
      <c r="AQ77" s="268"/>
      <c r="AR77" s="268"/>
      <c r="AS77" s="268"/>
      <c r="AT77" s="268"/>
    </row>
    <row r="78" spans="1:46" ht="45" customHeight="1" x14ac:dyDescent="0.25">
      <c r="A78" s="263" t="s">
        <v>134</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263" t="s">
        <v>135</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x14ac:dyDescent="0.25">
      <c r="A80" s="263" t="s">
        <v>136</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x14ac:dyDescent="0.25">
      <c r="A81" s="263" t="s">
        <v>137</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x14ac:dyDescent="0.25">
      <c r="A82" s="296" t="s">
        <v>138</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139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96</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140</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x14ac:dyDescent="0.3">
      <c r="A90" s="269" t="s">
        <v>76</v>
      </c>
      <c r="B90" s="269"/>
      <c r="C90" s="269"/>
      <c r="D90" s="269"/>
      <c r="E90" s="269"/>
      <c r="F90" s="269"/>
      <c r="G90" s="269"/>
      <c r="H90" s="269"/>
      <c r="I90" s="269"/>
      <c r="J90" s="269"/>
      <c r="K90" s="269"/>
      <c r="L90" s="269"/>
      <c r="M90" s="269"/>
      <c r="N90" s="269"/>
      <c r="O90" s="269"/>
      <c r="P90" s="269"/>
      <c r="Q90" s="69" t="s">
        <v>99</v>
      </c>
      <c r="R90" s="270" t="s">
        <v>100</v>
      </c>
      <c r="S90" s="270"/>
      <c r="T90" s="270"/>
      <c r="U90" s="270"/>
      <c r="V90" s="270"/>
      <c r="W90" s="270"/>
      <c r="X90" s="270"/>
      <c r="Y90" s="270"/>
      <c r="Z90" s="270"/>
      <c r="AA90" s="270"/>
      <c r="AB90" s="270"/>
      <c r="AC90" s="270"/>
      <c r="AD90" s="270"/>
      <c r="AE90" s="270"/>
      <c r="AF90" s="70" t="s">
        <v>99</v>
      </c>
      <c r="AG90" s="271" t="s">
        <v>8</v>
      </c>
      <c r="AH90" s="271"/>
      <c r="AI90" s="271"/>
      <c r="AJ90" s="271"/>
      <c r="AK90" s="271"/>
      <c r="AL90" s="271"/>
      <c r="AM90" s="271"/>
      <c r="AN90" s="271"/>
      <c r="AO90" s="271"/>
      <c r="AP90" s="271"/>
      <c r="AQ90" s="271"/>
      <c r="AR90" s="271"/>
      <c r="AS90" s="271"/>
      <c r="AT90" s="271"/>
    </row>
    <row r="91" spans="1:46" ht="45" customHeight="1" x14ac:dyDescent="0.25">
      <c r="A91" s="263" t="s">
        <v>101</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5">
      <c r="A92" s="263" t="s">
        <v>141</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x14ac:dyDescent="0.25">
      <c r="A93" s="263" t="s">
        <v>120</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9" customHeight="1" x14ac:dyDescent="0.25">
      <c r="A94" s="263" t="s">
        <v>142</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x14ac:dyDescent="0.25">
      <c r="A95" s="263" t="s">
        <v>143</v>
      </c>
      <c r="B95" s="263"/>
      <c r="C95" s="263"/>
      <c r="D95" s="263"/>
      <c r="E95" s="263"/>
      <c r="F95" s="263"/>
      <c r="G95" s="263"/>
      <c r="H95" s="263"/>
      <c r="I95" s="263"/>
      <c r="J95" s="263"/>
      <c r="K95" s="263"/>
      <c r="L95" s="263"/>
      <c r="M95" s="263"/>
      <c r="N95" s="263"/>
      <c r="O95" s="263"/>
      <c r="P95" s="263"/>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111</v>
      </c>
      <c r="B97" s="266"/>
      <c r="C97" s="266"/>
      <c r="D97" s="266"/>
      <c r="E97" s="266"/>
      <c r="F97" s="266"/>
      <c r="G97" s="266"/>
      <c r="H97" s="266"/>
      <c r="I97" s="266"/>
      <c r="J97" s="266"/>
      <c r="K97" s="266"/>
      <c r="L97" s="266"/>
      <c r="M97" s="266"/>
      <c r="N97" s="266"/>
      <c r="O97" s="266"/>
      <c r="P97" s="266"/>
      <c r="Q97" s="73" t="s">
        <v>99</v>
      </c>
      <c r="R97" s="267" t="s">
        <v>100</v>
      </c>
      <c r="S97" s="267"/>
      <c r="T97" s="267"/>
      <c r="U97" s="267"/>
      <c r="V97" s="267"/>
      <c r="W97" s="267"/>
      <c r="X97" s="267"/>
      <c r="Y97" s="267"/>
      <c r="Z97" s="267"/>
      <c r="AA97" s="267"/>
      <c r="AB97" s="267"/>
      <c r="AC97" s="267"/>
      <c r="AD97" s="267"/>
      <c r="AE97" s="267"/>
      <c r="AF97" s="74" t="s">
        <v>99</v>
      </c>
      <c r="AG97" s="268" t="s">
        <v>8</v>
      </c>
      <c r="AH97" s="268"/>
      <c r="AI97" s="268"/>
      <c r="AJ97" s="268"/>
      <c r="AK97" s="268"/>
      <c r="AL97" s="268"/>
      <c r="AM97" s="268"/>
      <c r="AN97" s="268"/>
      <c r="AO97" s="268"/>
      <c r="AP97" s="268"/>
      <c r="AQ97" s="268"/>
      <c r="AR97" s="268"/>
      <c r="AS97" s="268"/>
      <c r="AT97" s="268"/>
    </row>
    <row r="98" spans="1:46" ht="45" customHeight="1" x14ac:dyDescent="0.25">
      <c r="A98" s="263" t="s">
        <v>144</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63" t="s">
        <v>145</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x14ac:dyDescent="0.25">
      <c r="A100" s="263" t="s">
        <v>146</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900000000000006" customHeight="1" x14ac:dyDescent="0.25">
      <c r="A101" s="263" t="s">
        <v>147</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x14ac:dyDescent="0.25">
      <c r="A102" s="263" t="s">
        <v>148</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149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96</v>
      </c>
      <c r="AH105" s="254"/>
      <c r="AI105" s="254"/>
      <c r="AJ105" s="254"/>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150</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x14ac:dyDescent="0.3">
      <c r="A110" s="269" t="s">
        <v>76</v>
      </c>
      <c r="B110" s="269"/>
      <c r="C110" s="269"/>
      <c r="D110" s="269"/>
      <c r="E110" s="269"/>
      <c r="F110" s="269"/>
      <c r="G110" s="269"/>
      <c r="H110" s="269"/>
      <c r="I110" s="269"/>
      <c r="J110" s="269"/>
      <c r="K110" s="269"/>
      <c r="L110" s="269"/>
      <c r="M110" s="269"/>
      <c r="N110" s="269"/>
      <c r="O110" s="269"/>
      <c r="P110" s="269"/>
      <c r="Q110" s="69" t="s">
        <v>99</v>
      </c>
      <c r="R110" s="270" t="s">
        <v>100</v>
      </c>
      <c r="S110" s="270"/>
      <c r="T110" s="270"/>
      <c r="U110" s="270"/>
      <c r="V110" s="270"/>
      <c r="W110" s="270"/>
      <c r="X110" s="270"/>
      <c r="Y110" s="270"/>
      <c r="Z110" s="270"/>
      <c r="AA110" s="270"/>
      <c r="AB110" s="270"/>
      <c r="AC110" s="270"/>
      <c r="AD110" s="270"/>
      <c r="AE110" s="270"/>
      <c r="AF110" s="70" t="s">
        <v>99</v>
      </c>
      <c r="AG110" s="271" t="s">
        <v>8</v>
      </c>
      <c r="AH110" s="271"/>
      <c r="AI110" s="271"/>
      <c r="AJ110" s="271"/>
      <c r="AK110" s="271"/>
      <c r="AL110" s="271"/>
      <c r="AM110" s="271"/>
      <c r="AN110" s="271"/>
      <c r="AO110" s="271"/>
      <c r="AP110" s="271"/>
      <c r="AQ110" s="271"/>
      <c r="AR110" s="271"/>
      <c r="AS110" s="271"/>
      <c r="AT110" s="271"/>
    </row>
    <row r="111" spans="1:46" ht="45" customHeight="1" x14ac:dyDescent="0.25">
      <c r="A111" s="263" t="s">
        <v>101</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x14ac:dyDescent="0.25">
      <c r="A112" s="263" t="s">
        <v>141</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x14ac:dyDescent="0.25">
      <c r="A113" s="263" t="s">
        <v>151</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1" customHeight="1" x14ac:dyDescent="0.25">
      <c r="A114" s="263" t="s">
        <v>152</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x14ac:dyDescent="0.25">
      <c r="A115" s="263" t="s">
        <v>153</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x14ac:dyDescent="0.25">
      <c r="A116" s="263" t="s">
        <v>154</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x14ac:dyDescent="0.25">
      <c r="A117" s="263" t="s">
        <v>155</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52.4" customHeight="1" x14ac:dyDescent="0.25">
      <c r="A118" s="263" t="s">
        <v>156</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6" t="s">
        <v>111</v>
      </c>
      <c r="B120" s="266"/>
      <c r="C120" s="266"/>
      <c r="D120" s="266"/>
      <c r="E120" s="266"/>
      <c r="F120" s="266"/>
      <c r="G120" s="266"/>
      <c r="H120" s="266"/>
      <c r="I120" s="266"/>
      <c r="J120" s="266"/>
      <c r="K120" s="266"/>
      <c r="L120" s="266"/>
      <c r="M120" s="266"/>
      <c r="N120" s="266"/>
      <c r="O120" s="266"/>
      <c r="P120" s="266"/>
      <c r="Q120" s="73" t="s">
        <v>99</v>
      </c>
      <c r="R120" s="267" t="s">
        <v>100</v>
      </c>
      <c r="S120" s="267"/>
      <c r="T120" s="267"/>
      <c r="U120" s="267"/>
      <c r="V120" s="267"/>
      <c r="W120" s="267"/>
      <c r="X120" s="267"/>
      <c r="Y120" s="267"/>
      <c r="Z120" s="267"/>
      <c r="AA120" s="267"/>
      <c r="AB120" s="267"/>
      <c r="AC120" s="267"/>
      <c r="AD120" s="267"/>
      <c r="AE120" s="267"/>
      <c r="AF120" s="74" t="s">
        <v>99</v>
      </c>
      <c r="AG120" s="268" t="s">
        <v>8</v>
      </c>
      <c r="AH120" s="268"/>
      <c r="AI120" s="268"/>
      <c r="AJ120" s="268"/>
      <c r="AK120" s="268"/>
      <c r="AL120" s="268"/>
      <c r="AM120" s="268"/>
      <c r="AN120" s="268"/>
      <c r="AO120" s="268"/>
      <c r="AP120" s="268"/>
      <c r="AQ120" s="268"/>
      <c r="AR120" s="268"/>
      <c r="AS120" s="268"/>
      <c r="AT120" s="268"/>
    </row>
    <row r="121" spans="1:46" ht="45" customHeight="1" x14ac:dyDescent="0.25">
      <c r="A121" s="263" t="s">
        <v>157</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63" t="s">
        <v>158</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x14ac:dyDescent="0.25">
      <c r="A123" s="263" t="s">
        <v>159</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x14ac:dyDescent="0.25">
      <c r="A124" s="263" t="s">
        <v>160</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x14ac:dyDescent="0.25">
      <c r="A125" s="263" t="s">
        <v>161</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8" spans="1:46" ht="45" customHeight="1" x14ac:dyDescent="0.25">
      <c r="A128" s="272" t="s">
        <v>162</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96</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163</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76</v>
      </c>
      <c r="B133" s="269"/>
      <c r="C133" s="269"/>
      <c r="D133" s="269"/>
      <c r="E133" s="269"/>
      <c r="F133" s="269"/>
      <c r="G133" s="269"/>
      <c r="H133" s="269"/>
      <c r="I133" s="269"/>
      <c r="J133" s="269"/>
      <c r="K133" s="269"/>
      <c r="L133" s="269"/>
      <c r="M133" s="269"/>
      <c r="N133" s="269"/>
      <c r="O133" s="269"/>
      <c r="P133" s="269"/>
      <c r="Q133" s="69" t="s">
        <v>99</v>
      </c>
      <c r="R133" s="270" t="s">
        <v>100</v>
      </c>
      <c r="S133" s="270"/>
      <c r="T133" s="270"/>
      <c r="U133" s="270"/>
      <c r="V133" s="270"/>
      <c r="W133" s="270"/>
      <c r="X133" s="270"/>
      <c r="Y133" s="270"/>
      <c r="Z133" s="270"/>
      <c r="AA133" s="270"/>
      <c r="AB133" s="270"/>
      <c r="AC133" s="270"/>
      <c r="AD133" s="270"/>
      <c r="AE133" s="270"/>
      <c r="AF133" s="70" t="s">
        <v>99</v>
      </c>
      <c r="AG133" s="271" t="s">
        <v>8</v>
      </c>
      <c r="AH133" s="271"/>
      <c r="AI133" s="271"/>
      <c r="AJ133" s="271"/>
      <c r="AK133" s="271"/>
      <c r="AL133" s="271"/>
      <c r="AM133" s="271"/>
      <c r="AN133" s="271"/>
      <c r="AO133" s="271"/>
      <c r="AP133" s="271"/>
      <c r="AQ133" s="271"/>
      <c r="AR133" s="271"/>
      <c r="AS133" s="271"/>
      <c r="AT133" s="271"/>
    </row>
    <row r="134" spans="1:46" ht="45" customHeight="1" x14ac:dyDescent="0.25">
      <c r="A134" s="263" t="s">
        <v>101</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x14ac:dyDescent="0.25">
      <c r="A135" s="263" t="s">
        <v>141</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x14ac:dyDescent="0.25">
      <c r="A136" s="263" t="s">
        <v>164</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5">
      <c r="A137" s="263" t="s">
        <v>165</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263" t="s">
        <v>166</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263" t="s">
        <v>167</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x14ac:dyDescent="0.25">
      <c r="A140" s="284" t="s">
        <v>168</v>
      </c>
      <c r="B140" s="284"/>
      <c r="C140" s="284"/>
      <c r="D140" s="284"/>
      <c r="E140" s="284"/>
      <c r="F140" s="284"/>
      <c r="G140" s="284"/>
      <c r="H140" s="284"/>
      <c r="I140" s="284"/>
      <c r="J140" s="284"/>
      <c r="K140" s="284"/>
      <c r="L140" s="284"/>
      <c r="M140" s="284"/>
      <c r="N140" s="284"/>
      <c r="O140" s="284"/>
      <c r="P140" s="284"/>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284" t="s">
        <v>169</v>
      </c>
      <c r="B141" s="284"/>
      <c r="C141" s="284"/>
      <c r="D141" s="284"/>
      <c r="E141" s="284"/>
      <c r="F141" s="284"/>
      <c r="G141" s="284"/>
      <c r="H141" s="284"/>
      <c r="I141" s="284"/>
      <c r="J141" s="284"/>
      <c r="K141" s="284"/>
      <c r="L141" s="284"/>
      <c r="M141" s="284"/>
      <c r="N141" s="284"/>
      <c r="O141" s="284"/>
      <c r="P141" s="284"/>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284" t="s">
        <v>170</v>
      </c>
      <c r="B142" s="284"/>
      <c r="C142" s="284"/>
      <c r="D142" s="284"/>
      <c r="E142" s="284"/>
      <c r="F142" s="284"/>
      <c r="G142" s="284"/>
      <c r="H142" s="284"/>
      <c r="I142" s="284"/>
      <c r="J142" s="284"/>
      <c r="K142" s="284"/>
      <c r="L142" s="284"/>
      <c r="M142" s="284"/>
      <c r="N142" s="284"/>
      <c r="O142" s="284"/>
      <c r="P142" s="284"/>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284" t="s">
        <v>171</v>
      </c>
      <c r="B143" s="284"/>
      <c r="C143" s="284"/>
      <c r="D143" s="284"/>
      <c r="E143" s="284"/>
      <c r="F143" s="284"/>
      <c r="G143" s="284"/>
      <c r="H143" s="284"/>
      <c r="I143" s="284"/>
      <c r="J143" s="284"/>
      <c r="K143" s="284"/>
      <c r="L143" s="284"/>
      <c r="M143" s="284"/>
      <c r="N143" s="284"/>
      <c r="O143" s="284"/>
      <c r="P143" s="284"/>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284" t="s">
        <v>172</v>
      </c>
      <c r="B144" s="284"/>
      <c r="C144" s="284"/>
      <c r="D144" s="284"/>
      <c r="E144" s="284"/>
      <c r="F144" s="284"/>
      <c r="G144" s="284"/>
      <c r="H144" s="284"/>
      <c r="I144" s="284"/>
      <c r="J144" s="284"/>
      <c r="K144" s="284"/>
      <c r="L144" s="284"/>
      <c r="M144" s="284"/>
      <c r="N144" s="284"/>
      <c r="O144" s="284"/>
      <c r="P144" s="284"/>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84" t="s">
        <v>173</v>
      </c>
      <c r="B145" s="284"/>
      <c r="C145" s="284"/>
      <c r="D145" s="284"/>
      <c r="E145" s="284"/>
      <c r="F145" s="284"/>
      <c r="G145" s="284"/>
      <c r="H145" s="284"/>
      <c r="I145" s="284"/>
      <c r="J145" s="284"/>
      <c r="K145" s="284"/>
      <c r="L145" s="284"/>
      <c r="M145" s="284"/>
      <c r="N145" s="284"/>
      <c r="O145" s="284"/>
      <c r="P145" s="284"/>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x14ac:dyDescent="0.25">
      <c r="A146" s="284" t="s">
        <v>174</v>
      </c>
      <c r="B146" s="284"/>
      <c r="C146" s="284"/>
      <c r="D146" s="284"/>
      <c r="E146" s="284"/>
      <c r="F146" s="284"/>
      <c r="G146" s="284"/>
      <c r="H146" s="284"/>
      <c r="I146" s="284"/>
      <c r="J146" s="284"/>
      <c r="K146" s="284"/>
      <c r="L146" s="284"/>
      <c r="M146" s="284"/>
      <c r="N146" s="284"/>
      <c r="O146" s="284"/>
      <c r="P146" s="284"/>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x14ac:dyDescent="0.25">
      <c r="A147" s="284" t="s">
        <v>175</v>
      </c>
      <c r="B147" s="284"/>
      <c r="C147" s="284"/>
      <c r="D147" s="284"/>
      <c r="E147" s="284"/>
      <c r="F147" s="284"/>
      <c r="G147" s="284"/>
      <c r="H147" s="284"/>
      <c r="I147" s="284"/>
      <c r="J147" s="284"/>
      <c r="K147" s="284"/>
      <c r="L147" s="284"/>
      <c r="M147" s="284"/>
      <c r="N147" s="284"/>
      <c r="O147" s="284"/>
      <c r="P147" s="284"/>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x14ac:dyDescent="0.25">
      <c r="A148" s="263" t="s">
        <v>176</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6" t="s">
        <v>111</v>
      </c>
      <c r="B150" s="266"/>
      <c r="C150" s="266"/>
      <c r="D150" s="266"/>
      <c r="E150" s="266"/>
      <c r="F150" s="266"/>
      <c r="G150" s="266"/>
      <c r="H150" s="266"/>
      <c r="I150" s="266"/>
      <c r="J150" s="266"/>
      <c r="K150" s="266"/>
      <c r="L150" s="266"/>
      <c r="M150" s="266"/>
      <c r="N150" s="266"/>
      <c r="O150" s="266"/>
      <c r="P150" s="266"/>
      <c r="Q150" s="73" t="s">
        <v>99</v>
      </c>
      <c r="R150" s="267" t="s">
        <v>100</v>
      </c>
      <c r="S150" s="267"/>
      <c r="T150" s="267"/>
      <c r="U150" s="267"/>
      <c r="V150" s="267"/>
      <c r="W150" s="267"/>
      <c r="X150" s="267"/>
      <c r="Y150" s="267"/>
      <c r="Z150" s="267"/>
      <c r="AA150" s="267"/>
      <c r="AB150" s="267"/>
      <c r="AC150" s="267"/>
      <c r="AD150" s="267"/>
      <c r="AE150" s="267"/>
      <c r="AF150" s="74" t="s">
        <v>99</v>
      </c>
      <c r="AG150" s="268" t="s">
        <v>8</v>
      </c>
      <c r="AH150" s="268"/>
      <c r="AI150" s="268"/>
      <c r="AJ150" s="268"/>
      <c r="AK150" s="268"/>
      <c r="AL150" s="268"/>
      <c r="AM150" s="268"/>
      <c r="AN150" s="268"/>
      <c r="AO150" s="268"/>
      <c r="AP150" s="268"/>
      <c r="AQ150" s="268"/>
      <c r="AR150" s="268"/>
      <c r="AS150" s="268"/>
      <c r="AT150" s="268"/>
    </row>
    <row r="151" spans="1:46" ht="45" customHeight="1" x14ac:dyDescent="0.25">
      <c r="A151" s="263" t="s">
        <v>177</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178</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x14ac:dyDescent="0.25">
      <c r="A153" s="263" t="s">
        <v>179</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9" customHeight="1" x14ac:dyDescent="0.25">
      <c r="A154" s="263" t="s">
        <v>180</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x14ac:dyDescent="0.25">
      <c r="A155" s="263" t="s">
        <v>181</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182</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96</v>
      </c>
      <c r="AH158" s="254"/>
      <c r="AI158" s="254"/>
      <c r="AJ158" s="254"/>
      <c r="AK158" s="75">
        <f>(('Artículo 121 (resumen PI)'!C17*0.8+'Artículo 121 (resumen PI)'!F17*0.2)+('Artículo 121 (resumen PNT)'!C17*0.8+'Artículo 121 (resumen PNT)'!F17*0.2))/2</f>
        <v>99.999999999999972</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183</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76</v>
      </c>
      <c r="B163" s="269"/>
      <c r="C163" s="269"/>
      <c r="D163" s="269"/>
      <c r="E163" s="269"/>
      <c r="F163" s="269"/>
      <c r="G163" s="269"/>
      <c r="H163" s="269"/>
      <c r="I163" s="269"/>
      <c r="J163" s="269"/>
      <c r="K163" s="269"/>
      <c r="L163" s="269"/>
      <c r="M163" s="269"/>
      <c r="N163" s="269"/>
      <c r="O163" s="269"/>
      <c r="P163" s="269"/>
      <c r="Q163" s="69" t="s">
        <v>99</v>
      </c>
      <c r="R163" s="270" t="s">
        <v>100</v>
      </c>
      <c r="S163" s="270"/>
      <c r="T163" s="270"/>
      <c r="U163" s="270"/>
      <c r="V163" s="270"/>
      <c r="W163" s="270"/>
      <c r="X163" s="270"/>
      <c r="Y163" s="270"/>
      <c r="Z163" s="270"/>
      <c r="AA163" s="270"/>
      <c r="AB163" s="270"/>
      <c r="AC163" s="270"/>
      <c r="AD163" s="270"/>
      <c r="AE163" s="270"/>
      <c r="AF163" s="70" t="s">
        <v>99</v>
      </c>
      <c r="AG163" s="271" t="s">
        <v>8</v>
      </c>
      <c r="AH163" s="271"/>
      <c r="AI163" s="271"/>
      <c r="AJ163" s="271"/>
      <c r="AK163" s="271"/>
      <c r="AL163" s="271"/>
      <c r="AM163" s="271"/>
      <c r="AN163" s="271"/>
      <c r="AO163" s="271"/>
      <c r="AP163" s="271"/>
      <c r="AQ163" s="271"/>
      <c r="AR163" s="271"/>
      <c r="AS163" s="271"/>
      <c r="AT163" s="271"/>
    </row>
    <row r="164" spans="1:46" ht="45" customHeight="1" x14ac:dyDescent="0.25">
      <c r="A164" s="263" t="s">
        <v>101</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2</v>
      </c>
      <c r="AG164" s="264"/>
      <c r="AH164" s="264"/>
      <c r="AI164" s="264"/>
      <c r="AJ164" s="264"/>
      <c r="AK164" s="264"/>
      <c r="AL164" s="264"/>
      <c r="AM164" s="264"/>
      <c r="AN164" s="264"/>
      <c r="AO164" s="264"/>
      <c r="AP164" s="264"/>
      <c r="AQ164" s="264"/>
      <c r="AR164" s="264"/>
      <c r="AS164" s="264"/>
      <c r="AT164" s="264"/>
    </row>
    <row r="165" spans="1:46" ht="45" customHeight="1" x14ac:dyDescent="0.25">
      <c r="A165" s="263" t="s">
        <v>184</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x14ac:dyDescent="0.25">
      <c r="A166" s="263" t="s">
        <v>185</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2</v>
      </c>
      <c r="AG166" s="265"/>
      <c r="AH166" s="265"/>
      <c r="AI166" s="265"/>
      <c r="AJ166" s="265"/>
      <c r="AK166" s="265"/>
      <c r="AL166" s="265"/>
      <c r="AM166" s="265"/>
      <c r="AN166" s="265"/>
      <c r="AO166" s="265"/>
      <c r="AP166" s="265"/>
      <c r="AQ166" s="265"/>
      <c r="AR166" s="265"/>
      <c r="AS166" s="265"/>
      <c r="AT166" s="265"/>
    </row>
    <row r="167" spans="1:46" ht="57.65" customHeight="1" x14ac:dyDescent="0.25">
      <c r="A167" s="263" t="s">
        <v>186</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x14ac:dyDescent="0.25">
      <c r="A168" s="263" t="s">
        <v>187</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ht="45" customHeight="1" x14ac:dyDescent="0.25">
      <c r="A169" s="263" t="s">
        <v>188</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x14ac:dyDescent="0.25">
      <c r="A170" s="263" t="s">
        <v>189</v>
      </c>
      <c r="B170" s="263"/>
      <c r="C170" s="263"/>
      <c r="D170" s="263"/>
      <c r="E170" s="263"/>
      <c r="F170" s="263"/>
      <c r="G170" s="263"/>
      <c r="H170" s="263"/>
      <c r="I170" s="263"/>
      <c r="J170" s="263"/>
      <c r="K170" s="263"/>
      <c r="L170" s="263"/>
      <c r="M170" s="263"/>
      <c r="N170" s="263"/>
      <c r="O170" s="263"/>
      <c r="P170" s="263"/>
      <c r="Q170" s="71">
        <v>2</v>
      </c>
      <c r="R170" s="279"/>
      <c r="S170" s="279"/>
      <c r="T170" s="279"/>
      <c r="U170" s="279"/>
      <c r="V170" s="279"/>
      <c r="W170" s="279"/>
      <c r="X170" s="279"/>
      <c r="Y170" s="279"/>
      <c r="Z170" s="279"/>
      <c r="AA170" s="279"/>
      <c r="AB170" s="279"/>
      <c r="AC170" s="279"/>
      <c r="AD170" s="279"/>
      <c r="AE170" s="279"/>
      <c r="AF170" s="71">
        <v>2</v>
      </c>
      <c r="AG170" s="279"/>
      <c r="AH170" s="279"/>
      <c r="AI170" s="279"/>
      <c r="AJ170" s="279"/>
      <c r="AK170" s="279"/>
      <c r="AL170" s="279"/>
      <c r="AM170" s="279"/>
      <c r="AN170" s="279"/>
      <c r="AO170" s="279"/>
      <c r="AP170" s="279"/>
      <c r="AQ170" s="279"/>
      <c r="AR170" s="279"/>
      <c r="AS170" s="279"/>
      <c r="AT170" s="279"/>
    </row>
    <row r="171" spans="1:46" ht="45" customHeight="1" x14ac:dyDescent="0.25">
      <c r="A171" s="263" t="s">
        <v>190</v>
      </c>
      <c r="B171" s="263"/>
      <c r="C171" s="263"/>
      <c r="D171" s="263"/>
      <c r="E171" s="263"/>
      <c r="F171" s="263"/>
      <c r="G171" s="263"/>
      <c r="H171" s="263"/>
      <c r="I171" s="263"/>
      <c r="J171" s="263"/>
      <c r="K171" s="263"/>
      <c r="L171" s="263"/>
      <c r="M171" s="263"/>
      <c r="N171" s="263"/>
      <c r="O171" s="263"/>
      <c r="P171" s="263"/>
      <c r="Q171" s="71">
        <v>2</v>
      </c>
      <c r="R171" s="279"/>
      <c r="S171" s="279"/>
      <c r="T171" s="279"/>
      <c r="U171" s="279"/>
      <c r="V171" s="279"/>
      <c r="W171" s="279"/>
      <c r="X171" s="279"/>
      <c r="Y171" s="279"/>
      <c r="Z171" s="279"/>
      <c r="AA171" s="279"/>
      <c r="AB171" s="279"/>
      <c r="AC171" s="279"/>
      <c r="AD171" s="279"/>
      <c r="AE171" s="279"/>
      <c r="AF171" s="71">
        <v>2</v>
      </c>
      <c r="AG171" s="279"/>
      <c r="AH171" s="279"/>
      <c r="AI171" s="279"/>
      <c r="AJ171" s="279"/>
      <c r="AK171" s="279"/>
      <c r="AL171" s="279"/>
      <c r="AM171" s="279"/>
      <c r="AN171" s="279"/>
      <c r="AO171" s="279"/>
      <c r="AP171" s="279"/>
      <c r="AQ171" s="279"/>
      <c r="AR171" s="279"/>
      <c r="AS171" s="279"/>
      <c r="AT171" s="279"/>
    </row>
    <row r="172" spans="1:46" ht="45" customHeight="1" x14ac:dyDescent="0.25">
      <c r="A172" s="263" t="s">
        <v>191</v>
      </c>
      <c r="B172" s="263"/>
      <c r="C172" s="263"/>
      <c r="D172" s="263"/>
      <c r="E172" s="263"/>
      <c r="F172" s="263"/>
      <c r="G172" s="263"/>
      <c r="H172" s="263"/>
      <c r="I172" s="263"/>
      <c r="J172" s="263"/>
      <c r="K172" s="263"/>
      <c r="L172" s="263"/>
      <c r="M172" s="263"/>
      <c r="N172" s="263"/>
      <c r="O172" s="263"/>
      <c r="P172" s="263"/>
      <c r="Q172" s="71">
        <v>2</v>
      </c>
      <c r="R172" s="279"/>
      <c r="S172" s="279"/>
      <c r="T172" s="279"/>
      <c r="U172" s="279"/>
      <c r="V172" s="279"/>
      <c r="W172" s="279"/>
      <c r="X172" s="279"/>
      <c r="Y172" s="279"/>
      <c r="Z172" s="279"/>
      <c r="AA172" s="279"/>
      <c r="AB172" s="279"/>
      <c r="AC172" s="279"/>
      <c r="AD172" s="279"/>
      <c r="AE172" s="279"/>
      <c r="AF172" s="71">
        <v>2</v>
      </c>
      <c r="AG172" s="279"/>
      <c r="AH172" s="279"/>
      <c r="AI172" s="279"/>
      <c r="AJ172" s="279"/>
      <c r="AK172" s="279"/>
      <c r="AL172" s="279"/>
      <c r="AM172" s="279"/>
      <c r="AN172" s="279"/>
      <c r="AO172" s="279"/>
      <c r="AP172" s="279"/>
      <c r="AQ172" s="279"/>
      <c r="AR172" s="279"/>
      <c r="AS172" s="279"/>
      <c r="AT172" s="279"/>
    </row>
    <row r="173" spans="1:46" ht="45" customHeight="1" x14ac:dyDescent="0.25">
      <c r="A173" s="263" t="s">
        <v>192</v>
      </c>
      <c r="B173" s="263"/>
      <c r="C173" s="263"/>
      <c r="D173" s="263"/>
      <c r="E173" s="263"/>
      <c r="F173" s="263"/>
      <c r="G173" s="263"/>
      <c r="H173" s="263"/>
      <c r="I173" s="263"/>
      <c r="J173" s="263"/>
      <c r="K173" s="263"/>
      <c r="L173" s="263"/>
      <c r="M173" s="263"/>
      <c r="N173" s="263"/>
      <c r="O173" s="263"/>
      <c r="P173" s="263"/>
      <c r="Q173" s="71">
        <v>2</v>
      </c>
      <c r="R173" s="279"/>
      <c r="S173" s="279"/>
      <c r="T173" s="279"/>
      <c r="U173" s="279"/>
      <c r="V173" s="279"/>
      <c r="W173" s="279"/>
      <c r="X173" s="279"/>
      <c r="Y173" s="279"/>
      <c r="Z173" s="279"/>
      <c r="AA173" s="279"/>
      <c r="AB173" s="279"/>
      <c r="AC173" s="279"/>
      <c r="AD173" s="279"/>
      <c r="AE173" s="279"/>
      <c r="AF173" s="71">
        <v>2</v>
      </c>
      <c r="AG173" s="279"/>
      <c r="AH173" s="279"/>
      <c r="AI173" s="279"/>
      <c r="AJ173" s="279"/>
      <c r="AK173" s="279"/>
      <c r="AL173" s="279"/>
      <c r="AM173" s="279"/>
      <c r="AN173" s="279"/>
      <c r="AO173" s="279"/>
      <c r="AP173" s="279"/>
      <c r="AQ173" s="279"/>
      <c r="AR173" s="279"/>
      <c r="AS173" s="279"/>
      <c r="AT173" s="279"/>
    </row>
    <row r="174" spans="1:46" ht="45" customHeight="1" x14ac:dyDescent="0.25">
      <c r="A174" s="263" t="s">
        <v>193</v>
      </c>
      <c r="B174" s="263"/>
      <c r="C174" s="263"/>
      <c r="D174" s="263"/>
      <c r="E174" s="263"/>
      <c r="F174" s="263"/>
      <c r="G174" s="263"/>
      <c r="H174" s="263"/>
      <c r="I174" s="263"/>
      <c r="J174" s="263"/>
      <c r="K174" s="263"/>
      <c r="L174" s="263"/>
      <c r="M174" s="263"/>
      <c r="N174" s="263"/>
      <c r="O174" s="263"/>
      <c r="P174" s="263"/>
      <c r="Q174" s="71">
        <v>2</v>
      </c>
      <c r="R174" s="279"/>
      <c r="S174" s="279"/>
      <c r="T174" s="279"/>
      <c r="U174" s="279"/>
      <c r="V174" s="279"/>
      <c r="W174" s="279"/>
      <c r="X174" s="279"/>
      <c r="Y174" s="279"/>
      <c r="Z174" s="279"/>
      <c r="AA174" s="279"/>
      <c r="AB174" s="279"/>
      <c r="AC174" s="279"/>
      <c r="AD174" s="279"/>
      <c r="AE174" s="279"/>
      <c r="AF174" s="71">
        <v>2</v>
      </c>
      <c r="AG174" s="279"/>
      <c r="AH174" s="279"/>
      <c r="AI174" s="279"/>
      <c r="AJ174" s="279"/>
      <c r="AK174" s="279"/>
      <c r="AL174" s="279"/>
      <c r="AM174" s="279"/>
      <c r="AN174" s="279"/>
      <c r="AO174" s="279"/>
      <c r="AP174" s="279"/>
      <c r="AQ174" s="279"/>
      <c r="AR174" s="279"/>
      <c r="AS174" s="279"/>
      <c r="AT174" s="279"/>
    </row>
    <row r="175" spans="1:46" ht="45" customHeight="1" x14ac:dyDescent="0.25">
      <c r="A175" s="263" t="s">
        <v>194</v>
      </c>
      <c r="B175" s="263"/>
      <c r="C175" s="263"/>
      <c r="D175" s="263"/>
      <c r="E175" s="263"/>
      <c r="F175" s="263"/>
      <c r="G175" s="263"/>
      <c r="H175" s="263"/>
      <c r="I175" s="263"/>
      <c r="J175" s="263"/>
      <c r="K175" s="263"/>
      <c r="L175" s="263"/>
      <c r="M175" s="263"/>
      <c r="N175" s="263"/>
      <c r="O175" s="263"/>
      <c r="P175" s="263"/>
      <c r="Q175" s="71">
        <v>2</v>
      </c>
      <c r="R175" s="279"/>
      <c r="S175" s="279"/>
      <c r="T175" s="279"/>
      <c r="U175" s="279"/>
      <c r="V175" s="279"/>
      <c r="W175" s="279"/>
      <c r="X175" s="279"/>
      <c r="Y175" s="279"/>
      <c r="Z175" s="279"/>
      <c r="AA175" s="279"/>
      <c r="AB175" s="279"/>
      <c r="AC175" s="279"/>
      <c r="AD175" s="279"/>
      <c r="AE175" s="279"/>
      <c r="AF175" s="71">
        <v>2</v>
      </c>
      <c r="AG175" s="279"/>
      <c r="AH175" s="279"/>
      <c r="AI175" s="279"/>
      <c r="AJ175" s="279"/>
      <c r="AK175" s="279"/>
      <c r="AL175" s="279"/>
      <c r="AM175" s="279"/>
      <c r="AN175" s="279"/>
      <c r="AO175" s="279"/>
      <c r="AP175" s="279"/>
      <c r="AQ175" s="279"/>
      <c r="AR175" s="279"/>
      <c r="AS175" s="279"/>
      <c r="AT175" s="279"/>
    </row>
    <row r="176" spans="1:46" ht="45" customHeight="1" x14ac:dyDescent="0.25">
      <c r="A176" s="263" t="s">
        <v>195</v>
      </c>
      <c r="B176" s="263"/>
      <c r="C176" s="263"/>
      <c r="D176" s="263"/>
      <c r="E176" s="263"/>
      <c r="F176" s="263"/>
      <c r="G176" s="263"/>
      <c r="H176" s="263"/>
      <c r="I176" s="263"/>
      <c r="J176" s="263"/>
      <c r="K176" s="263"/>
      <c r="L176" s="263"/>
      <c r="M176" s="263"/>
      <c r="N176" s="263"/>
      <c r="O176" s="263"/>
      <c r="P176" s="263"/>
      <c r="Q176" s="71">
        <v>2</v>
      </c>
      <c r="R176" s="279"/>
      <c r="S176" s="279"/>
      <c r="T176" s="279"/>
      <c r="U176" s="279"/>
      <c r="V176" s="279"/>
      <c r="W176" s="279"/>
      <c r="X176" s="279"/>
      <c r="Y176" s="279"/>
      <c r="Z176" s="279"/>
      <c r="AA176" s="279"/>
      <c r="AB176" s="279"/>
      <c r="AC176" s="279"/>
      <c r="AD176" s="279"/>
      <c r="AE176" s="279"/>
      <c r="AF176" s="71">
        <v>2</v>
      </c>
      <c r="AG176" s="279"/>
      <c r="AH176" s="279"/>
      <c r="AI176" s="279"/>
      <c r="AJ176" s="279"/>
      <c r="AK176" s="279"/>
      <c r="AL176" s="279"/>
      <c r="AM176" s="279"/>
      <c r="AN176" s="279"/>
      <c r="AO176" s="279"/>
      <c r="AP176" s="279"/>
      <c r="AQ176" s="279"/>
      <c r="AR176" s="279"/>
      <c r="AS176" s="279"/>
      <c r="AT176" s="279"/>
    </row>
    <row r="177" spans="1:46" ht="45" customHeight="1" x14ac:dyDescent="0.25">
      <c r="A177" s="263" t="s">
        <v>196</v>
      </c>
      <c r="B177" s="263"/>
      <c r="C177" s="263"/>
      <c r="D177" s="263"/>
      <c r="E177" s="263"/>
      <c r="F177" s="263"/>
      <c r="G177" s="263"/>
      <c r="H177" s="263"/>
      <c r="I177" s="263"/>
      <c r="J177" s="263"/>
      <c r="K177" s="263"/>
      <c r="L177" s="263"/>
      <c r="M177" s="263"/>
      <c r="N177" s="263"/>
      <c r="O177" s="263"/>
      <c r="P177" s="263"/>
      <c r="Q177" s="71">
        <v>2</v>
      </c>
      <c r="R177" s="279"/>
      <c r="S177" s="279"/>
      <c r="T177" s="279"/>
      <c r="U177" s="279"/>
      <c r="V177" s="279"/>
      <c r="W177" s="279"/>
      <c r="X177" s="279"/>
      <c r="Y177" s="279"/>
      <c r="Z177" s="279"/>
      <c r="AA177" s="279"/>
      <c r="AB177" s="279"/>
      <c r="AC177" s="279"/>
      <c r="AD177" s="279"/>
      <c r="AE177" s="279"/>
      <c r="AF177" s="71">
        <v>2</v>
      </c>
      <c r="AG177" s="279"/>
      <c r="AH177" s="279"/>
      <c r="AI177" s="279"/>
      <c r="AJ177" s="279"/>
      <c r="AK177" s="279"/>
      <c r="AL177" s="279"/>
      <c r="AM177" s="279"/>
      <c r="AN177" s="279"/>
      <c r="AO177" s="279"/>
      <c r="AP177" s="279"/>
      <c r="AQ177" s="279"/>
      <c r="AR177" s="279"/>
      <c r="AS177" s="279"/>
      <c r="AT177" s="279"/>
    </row>
    <row r="178" spans="1:46" ht="45" customHeight="1" x14ac:dyDescent="0.25">
      <c r="A178" s="263" t="s">
        <v>197</v>
      </c>
      <c r="B178" s="263"/>
      <c r="C178" s="263"/>
      <c r="D178" s="263"/>
      <c r="E178" s="263"/>
      <c r="F178" s="263"/>
      <c r="G178" s="263"/>
      <c r="H178" s="263"/>
      <c r="I178" s="263"/>
      <c r="J178" s="263"/>
      <c r="K178" s="263"/>
      <c r="L178" s="263"/>
      <c r="M178" s="263"/>
      <c r="N178" s="263"/>
      <c r="O178" s="263"/>
      <c r="P178" s="263"/>
      <c r="Q178" s="71">
        <v>2</v>
      </c>
      <c r="R178" s="279"/>
      <c r="S178" s="279"/>
      <c r="T178" s="279"/>
      <c r="U178" s="279"/>
      <c r="V178" s="279"/>
      <c r="W178" s="279"/>
      <c r="X178" s="279"/>
      <c r="Y178" s="279"/>
      <c r="Z178" s="279"/>
      <c r="AA178" s="279"/>
      <c r="AB178" s="279"/>
      <c r="AC178" s="279"/>
      <c r="AD178" s="279"/>
      <c r="AE178" s="279"/>
      <c r="AF178" s="71">
        <v>2</v>
      </c>
      <c r="AG178" s="279"/>
      <c r="AH178" s="279"/>
      <c r="AI178" s="279"/>
      <c r="AJ178" s="279"/>
      <c r="AK178" s="279"/>
      <c r="AL178" s="279"/>
      <c r="AM178" s="279"/>
      <c r="AN178" s="279"/>
      <c r="AO178" s="279"/>
      <c r="AP178" s="279"/>
      <c r="AQ178" s="279"/>
      <c r="AR178" s="279"/>
      <c r="AS178" s="279"/>
      <c r="AT178" s="279"/>
    </row>
    <row r="179" spans="1:46" ht="45" customHeight="1" x14ac:dyDescent="0.25">
      <c r="A179" s="263" t="s">
        <v>198</v>
      </c>
      <c r="B179" s="263"/>
      <c r="C179" s="263"/>
      <c r="D179" s="263"/>
      <c r="E179" s="263"/>
      <c r="F179" s="263"/>
      <c r="G179" s="263"/>
      <c r="H179" s="263"/>
      <c r="I179" s="263"/>
      <c r="J179" s="263"/>
      <c r="K179" s="263"/>
      <c r="L179" s="263"/>
      <c r="M179" s="263"/>
      <c r="N179" s="263"/>
      <c r="O179" s="263"/>
      <c r="P179" s="263"/>
      <c r="Q179" s="71">
        <v>2</v>
      </c>
      <c r="R179" s="279"/>
      <c r="S179" s="279"/>
      <c r="T179" s="279"/>
      <c r="U179" s="279"/>
      <c r="V179" s="279"/>
      <c r="W179" s="279"/>
      <c r="X179" s="279"/>
      <c r="Y179" s="279"/>
      <c r="Z179" s="279"/>
      <c r="AA179" s="279"/>
      <c r="AB179" s="279"/>
      <c r="AC179" s="279"/>
      <c r="AD179" s="279"/>
      <c r="AE179" s="279"/>
      <c r="AF179" s="71">
        <v>2</v>
      </c>
      <c r="AG179" s="279"/>
      <c r="AH179" s="279"/>
      <c r="AI179" s="279"/>
      <c r="AJ179" s="279"/>
      <c r="AK179" s="279"/>
      <c r="AL179" s="279"/>
      <c r="AM179" s="279"/>
      <c r="AN179" s="279"/>
      <c r="AO179" s="279"/>
      <c r="AP179" s="279"/>
      <c r="AQ179" s="279"/>
      <c r="AR179" s="279"/>
      <c r="AS179" s="279"/>
      <c r="AT179" s="279"/>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6" t="s">
        <v>111</v>
      </c>
      <c r="B181" s="266"/>
      <c r="C181" s="266"/>
      <c r="D181" s="266"/>
      <c r="E181" s="266"/>
      <c r="F181" s="266"/>
      <c r="G181" s="266"/>
      <c r="H181" s="266"/>
      <c r="I181" s="266"/>
      <c r="J181" s="266"/>
      <c r="K181" s="266"/>
      <c r="L181" s="266"/>
      <c r="M181" s="266"/>
      <c r="N181" s="266"/>
      <c r="O181" s="266"/>
      <c r="P181" s="266"/>
      <c r="Q181" s="73" t="s">
        <v>99</v>
      </c>
      <c r="R181" s="267" t="s">
        <v>100</v>
      </c>
      <c r="S181" s="267"/>
      <c r="T181" s="267"/>
      <c r="U181" s="267"/>
      <c r="V181" s="267"/>
      <c r="W181" s="267"/>
      <c r="X181" s="267"/>
      <c r="Y181" s="267"/>
      <c r="Z181" s="267"/>
      <c r="AA181" s="267"/>
      <c r="AB181" s="267"/>
      <c r="AC181" s="267"/>
      <c r="AD181" s="267"/>
      <c r="AE181" s="267"/>
      <c r="AF181" s="74" t="s">
        <v>99</v>
      </c>
      <c r="AG181" s="268" t="s">
        <v>8</v>
      </c>
      <c r="AH181" s="268"/>
      <c r="AI181" s="268"/>
      <c r="AJ181" s="268"/>
      <c r="AK181" s="268"/>
      <c r="AL181" s="268"/>
      <c r="AM181" s="268"/>
      <c r="AN181" s="268"/>
      <c r="AO181" s="268"/>
      <c r="AP181" s="268"/>
      <c r="AQ181" s="268"/>
      <c r="AR181" s="268"/>
      <c r="AS181" s="268"/>
      <c r="AT181" s="268"/>
    </row>
    <row r="182" spans="1:46" ht="45" customHeight="1" x14ac:dyDescent="0.25">
      <c r="A182" s="263" t="s">
        <v>199</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5" customHeight="1" x14ac:dyDescent="0.25">
      <c r="A183" s="263" t="s">
        <v>200</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2</v>
      </c>
      <c r="AG183" s="265"/>
      <c r="AH183" s="265"/>
      <c r="AI183" s="265"/>
      <c r="AJ183" s="265"/>
      <c r="AK183" s="265"/>
      <c r="AL183" s="265"/>
      <c r="AM183" s="265"/>
      <c r="AN183" s="265"/>
      <c r="AO183" s="265"/>
      <c r="AP183" s="265"/>
      <c r="AQ183" s="265"/>
      <c r="AR183" s="265"/>
      <c r="AS183" s="265"/>
      <c r="AT183" s="265"/>
    </row>
    <row r="184" spans="1:46" ht="50.9" customHeight="1" x14ac:dyDescent="0.25">
      <c r="A184" s="263" t="s">
        <v>201</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ht="60.65" customHeight="1" x14ac:dyDescent="0.25">
      <c r="A185" s="263" t="s">
        <v>202</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ht="48" customHeight="1" x14ac:dyDescent="0.25">
      <c r="A186" s="263" t="s">
        <v>203</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204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5" t="s">
        <v>96</v>
      </c>
      <c r="AH189" s="295"/>
      <c r="AI189" s="295"/>
      <c r="AJ189" s="295"/>
      <c r="AK189" s="75">
        <f>(('Artículo 121 (resumen PI)'!C18*0.8+'Artículo 121 (resumen PI)'!F18*0.2)+('Artículo 121 (resumen PNT)'!C18*0.8+'Artículo 121 (resumen PNT)'!F18*0.2))/2</f>
        <v>100</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205</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76</v>
      </c>
      <c r="B194" s="269"/>
      <c r="C194" s="269"/>
      <c r="D194" s="269"/>
      <c r="E194" s="269"/>
      <c r="F194" s="269"/>
      <c r="G194" s="269"/>
      <c r="H194" s="269"/>
      <c r="I194" s="269"/>
      <c r="J194" s="269"/>
      <c r="K194" s="269"/>
      <c r="L194" s="269"/>
      <c r="M194" s="269"/>
      <c r="N194" s="269"/>
      <c r="O194" s="269"/>
      <c r="P194" s="269"/>
      <c r="Q194" s="69" t="s">
        <v>99</v>
      </c>
      <c r="R194" s="270" t="s">
        <v>100</v>
      </c>
      <c r="S194" s="270"/>
      <c r="T194" s="270"/>
      <c r="U194" s="270"/>
      <c r="V194" s="270"/>
      <c r="W194" s="270"/>
      <c r="X194" s="270"/>
      <c r="Y194" s="270"/>
      <c r="Z194" s="270"/>
      <c r="AA194" s="270"/>
      <c r="AB194" s="270"/>
      <c r="AC194" s="270"/>
      <c r="AD194" s="270"/>
      <c r="AE194" s="270"/>
      <c r="AF194" s="70" t="s">
        <v>99</v>
      </c>
      <c r="AG194" s="271" t="s">
        <v>8</v>
      </c>
      <c r="AH194" s="271"/>
      <c r="AI194" s="271"/>
      <c r="AJ194" s="271"/>
      <c r="AK194" s="271"/>
      <c r="AL194" s="271"/>
      <c r="AM194" s="271"/>
      <c r="AN194" s="271"/>
      <c r="AO194" s="271"/>
      <c r="AP194" s="271"/>
      <c r="AQ194" s="271"/>
      <c r="AR194" s="271"/>
      <c r="AS194" s="271"/>
      <c r="AT194" s="271"/>
    </row>
    <row r="195" spans="1:46" ht="45" customHeight="1" x14ac:dyDescent="0.25">
      <c r="A195" s="263" t="s">
        <v>101</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x14ac:dyDescent="0.25">
      <c r="A196" s="263" t="s">
        <v>184</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206</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5" customHeight="1" x14ac:dyDescent="0.25">
      <c r="A198" s="263" t="s">
        <v>207</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x14ac:dyDescent="0.25">
      <c r="A199" s="263" t="s">
        <v>208</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5">
      <c r="A200" s="263" t="s">
        <v>209</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x14ac:dyDescent="0.25">
      <c r="A201" s="263" t="s">
        <v>210</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x14ac:dyDescent="0.25">
      <c r="A202" s="263" t="s">
        <v>211</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x14ac:dyDescent="0.25">
      <c r="A203" s="263" t="s">
        <v>212</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x14ac:dyDescent="0.25">
      <c r="A204" s="263" t="s">
        <v>213</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x14ac:dyDescent="0.25">
      <c r="A205" s="263" t="s">
        <v>214</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x14ac:dyDescent="0.25">
      <c r="A206" s="263" t="s">
        <v>215</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x14ac:dyDescent="0.25">
      <c r="A207" s="263" t="s">
        <v>216</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x14ac:dyDescent="0.25">
      <c r="A208" s="263" t="s">
        <v>217</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x14ac:dyDescent="0.25">
      <c r="A209" s="263" t="s">
        <v>218</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x14ac:dyDescent="0.25">
      <c r="A210" s="263" t="s">
        <v>219</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220</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x14ac:dyDescent="0.25">
      <c r="A212" s="263" t="s">
        <v>221</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x14ac:dyDescent="0.25">
      <c r="A213" s="263" t="s">
        <v>222</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x14ac:dyDescent="0.25">
      <c r="A214" s="263" t="s">
        <v>223</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x14ac:dyDescent="0.25">
      <c r="A215" s="263" t="s">
        <v>224</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x14ac:dyDescent="0.25">
      <c r="A216" s="263" t="s">
        <v>225</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6" t="s">
        <v>111</v>
      </c>
      <c r="B218" s="266"/>
      <c r="C218" s="266"/>
      <c r="D218" s="266"/>
      <c r="E218" s="266"/>
      <c r="F218" s="266"/>
      <c r="G218" s="266"/>
      <c r="H218" s="266"/>
      <c r="I218" s="266"/>
      <c r="J218" s="266"/>
      <c r="K218" s="266"/>
      <c r="L218" s="266"/>
      <c r="M218" s="266"/>
      <c r="N218" s="266"/>
      <c r="O218" s="266"/>
      <c r="P218" s="266"/>
      <c r="Q218" s="73" t="s">
        <v>99</v>
      </c>
      <c r="R218" s="267" t="s">
        <v>100</v>
      </c>
      <c r="S218" s="267"/>
      <c r="T218" s="267"/>
      <c r="U218" s="267"/>
      <c r="V218" s="267"/>
      <c r="W218" s="267"/>
      <c r="X218" s="267"/>
      <c r="Y218" s="267"/>
      <c r="Z218" s="267"/>
      <c r="AA218" s="267"/>
      <c r="AB218" s="267"/>
      <c r="AC218" s="267"/>
      <c r="AD218" s="267"/>
      <c r="AE218" s="267"/>
      <c r="AF218" s="74" t="s">
        <v>99</v>
      </c>
      <c r="AG218" s="268" t="s">
        <v>8</v>
      </c>
      <c r="AH218" s="268"/>
      <c r="AI218" s="268"/>
      <c r="AJ218" s="268"/>
      <c r="AK218" s="268"/>
      <c r="AL218" s="268"/>
      <c r="AM218" s="268"/>
      <c r="AN218" s="268"/>
      <c r="AO218" s="268"/>
      <c r="AP218" s="268"/>
      <c r="AQ218" s="268"/>
      <c r="AR218" s="268"/>
      <c r="AS218" s="268"/>
      <c r="AT218" s="268"/>
    </row>
    <row r="219" spans="1:46" ht="45" customHeight="1" x14ac:dyDescent="0.25">
      <c r="A219" s="263" t="s">
        <v>226</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x14ac:dyDescent="0.25">
      <c r="A220" s="263" t="s">
        <v>227</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2</v>
      </c>
      <c r="AG220" s="265"/>
      <c r="AH220" s="265"/>
      <c r="AI220" s="265"/>
      <c r="AJ220" s="265"/>
      <c r="AK220" s="265"/>
      <c r="AL220" s="265"/>
      <c r="AM220" s="265"/>
      <c r="AN220" s="265"/>
      <c r="AO220" s="265"/>
      <c r="AP220" s="265"/>
      <c r="AQ220" s="265"/>
      <c r="AR220" s="265"/>
      <c r="AS220" s="265"/>
      <c r="AT220" s="265"/>
    </row>
    <row r="221" spans="1:46" ht="45" customHeight="1" x14ac:dyDescent="0.25">
      <c r="A221" s="263" t="s">
        <v>228</v>
      </c>
      <c r="B221" s="263"/>
      <c r="C221" s="263"/>
      <c r="D221" s="263"/>
      <c r="E221" s="263"/>
      <c r="F221" s="263"/>
      <c r="G221" s="263"/>
      <c r="H221" s="263"/>
      <c r="I221" s="263"/>
      <c r="J221" s="263"/>
      <c r="K221" s="263"/>
      <c r="L221" s="263"/>
      <c r="M221" s="263"/>
      <c r="N221" s="263"/>
      <c r="O221" s="263"/>
      <c r="P221" s="263"/>
      <c r="Q221" s="71">
        <v>2</v>
      </c>
      <c r="R221" s="264"/>
      <c r="S221" s="264"/>
      <c r="T221" s="264"/>
      <c r="U221" s="264"/>
      <c r="V221" s="264"/>
      <c r="W221" s="264"/>
      <c r="X221" s="264"/>
      <c r="Y221" s="264"/>
      <c r="Z221" s="264"/>
      <c r="AA221" s="264"/>
      <c r="AB221" s="264"/>
      <c r="AC221" s="264"/>
      <c r="AD221" s="264"/>
      <c r="AE221" s="264"/>
      <c r="AF221" s="71">
        <v>2</v>
      </c>
      <c r="AG221" s="264"/>
      <c r="AH221" s="264"/>
      <c r="AI221" s="264"/>
      <c r="AJ221" s="264"/>
      <c r="AK221" s="264"/>
      <c r="AL221" s="264"/>
      <c r="AM221" s="264"/>
      <c r="AN221" s="264"/>
      <c r="AO221" s="264"/>
      <c r="AP221" s="264"/>
      <c r="AQ221" s="264"/>
      <c r="AR221" s="264"/>
      <c r="AS221" s="264"/>
      <c r="AT221" s="264"/>
    </row>
    <row r="222" spans="1:46" ht="71.150000000000006" customHeight="1" x14ac:dyDescent="0.25">
      <c r="A222" s="263" t="s">
        <v>229</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2</v>
      </c>
      <c r="AG222" s="264"/>
      <c r="AH222" s="264"/>
      <c r="AI222" s="264"/>
      <c r="AJ222" s="264"/>
      <c r="AK222" s="264"/>
      <c r="AL222" s="264"/>
      <c r="AM222" s="264"/>
      <c r="AN222" s="264"/>
      <c r="AO222" s="264"/>
      <c r="AP222" s="264"/>
      <c r="AQ222" s="264"/>
      <c r="AR222" s="264"/>
      <c r="AS222" s="264"/>
      <c r="AT222" s="264"/>
    </row>
    <row r="223" spans="1:46" ht="45" customHeight="1" x14ac:dyDescent="0.25">
      <c r="A223" s="263" t="s">
        <v>230</v>
      </c>
      <c r="B223" s="263"/>
      <c r="C223" s="263"/>
      <c r="D223" s="263"/>
      <c r="E223" s="263"/>
      <c r="F223" s="263"/>
      <c r="G223" s="263"/>
      <c r="H223" s="263"/>
      <c r="I223" s="263"/>
      <c r="J223" s="263"/>
      <c r="K223" s="263"/>
      <c r="L223" s="263"/>
      <c r="M223" s="263"/>
      <c r="N223" s="263"/>
      <c r="O223" s="263"/>
      <c r="P223" s="263"/>
      <c r="Q223" s="71">
        <v>2</v>
      </c>
      <c r="R223" s="264"/>
      <c r="S223" s="264"/>
      <c r="T223" s="264"/>
      <c r="U223" s="264"/>
      <c r="V223" s="264"/>
      <c r="W223" s="264"/>
      <c r="X223" s="264"/>
      <c r="Y223" s="264"/>
      <c r="Z223" s="264"/>
      <c r="AA223" s="264"/>
      <c r="AB223" s="264"/>
      <c r="AC223" s="264"/>
      <c r="AD223" s="264"/>
      <c r="AE223" s="264"/>
      <c r="AF223" s="71">
        <v>2</v>
      </c>
      <c r="AG223" s="264"/>
      <c r="AH223" s="264"/>
      <c r="AI223" s="264"/>
      <c r="AJ223" s="264"/>
      <c r="AK223" s="264"/>
      <c r="AL223" s="264"/>
      <c r="AM223" s="264"/>
      <c r="AN223" s="264"/>
      <c r="AO223" s="264"/>
      <c r="AP223" s="264"/>
      <c r="AQ223" s="264"/>
      <c r="AR223" s="264"/>
      <c r="AS223" s="264"/>
      <c r="AT223" s="264"/>
    </row>
    <row r="226" spans="1:46" ht="66.650000000000006" customHeight="1" x14ac:dyDescent="0.25">
      <c r="A226" s="272" t="s">
        <v>231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96</v>
      </c>
      <c r="AH226" s="254"/>
      <c r="AI226" s="254"/>
      <c r="AJ226" s="254"/>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83"/>
      <c r="U228" s="283"/>
      <c r="V228" s="283"/>
      <c r="W228" s="283"/>
      <c r="X228" s="283"/>
      <c r="Y228" s="283"/>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232</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76</v>
      </c>
      <c r="B231" s="269"/>
      <c r="C231" s="269"/>
      <c r="D231" s="269"/>
      <c r="E231" s="269"/>
      <c r="F231" s="269"/>
      <c r="G231" s="269"/>
      <c r="H231" s="269"/>
      <c r="I231" s="269"/>
      <c r="J231" s="269"/>
      <c r="K231" s="269"/>
      <c r="L231" s="269"/>
      <c r="M231" s="269"/>
      <c r="N231" s="269"/>
      <c r="O231" s="269"/>
      <c r="P231" s="269"/>
      <c r="Q231" s="69" t="s">
        <v>99</v>
      </c>
      <c r="R231" s="270" t="s">
        <v>100</v>
      </c>
      <c r="S231" s="270"/>
      <c r="T231" s="270"/>
      <c r="U231" s="270"/>
      <c r="V231" s="270"/>
      <c r="W231" s="270"/>
      <c r="X231" s="270"/>
      <c r="Y231" s="270"/>
      <c r="Z231" s="270"/>
      <c r="AA231" s="270"/>
      <c r="AB231" s="270"/>
      <c r="AC231" s="270"/>
      <c r="AD231" s="270"/>
      <c r="AE231" s="270"/>
      <c r="AF231" s="70" t="s">
        <v>99</v>
      </c>
      <c r="AG231" s="271" t="s">
        <v>8</v>
      </c>
      <c r="AH231" s="271"/>
      <c r="AI231" s="271"/>
      <c r="AJ231" s="271"/>
      <c r="AK231" s="271"/>
      <c r="AL231" s="271"/>
      <c r="AM231" s="271"/>
      <c r="AN231" s="271"/>
      <c r="AO231" s="271"/>
      <c r="AP231" s="271"/>
      <c r="AQ231" s="271"/>
      <c r="AR231" s="271"/>
      <c r="AS231" s="271"/>
      <c r="AT231" s="271"/>
    </row>
    <row r="232" spans="1:46" ht="45" customHeight="1" x14ac:dyDescent="0.25">
      <c r="A232" s="263" t="s">
        <v>101</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x14ac:dyDescent="0.25">
      <c r="A233" s="263" t="s">
        <v>141</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233</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x14ac:dyDescent="0.25">
      <c r="A235" s="263" t="s">
        <v>234</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650000000000006" customHeight="1" x14ac:dyDescent="0.25">
      <c r="A236" s="263" t="s">
        <v>235</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236</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x14ac:dyDescent="0.25">
      <c r="A238" s="263" t="s">
        <v>237</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x14ac:dyDescent="0.25">
      <c r="A239" s="263" t="s">
        <v>238</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4" customHeight="1" x14ac:dyDescent="0.25">
      <c r="A240" s="263" t="s">
        <v>239</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x14ac:dyDescent="0.25">
      <c r="A241" s="263" t="s">
        <v>240</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x14ac:dyDescent="0.25">
      <c r="A242" s="263" t="s">
        <v>241</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x14ac:dyDescent="0.25">
      <c r="A243" s="263" t="s">
        <v>242</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111</v>
      </c>
      <c r="B245" s="266"/>
      <c r="C245" s="266"/>
      <c r="D245" s="266"/>
      <c r="E245" s="266"/>
      <c r="F245" s="266"/>
      <c r="G245" s="266"/>
      <c r="H245" s="266"/>
      <c r="I245" s="266"/>
      <c r="J245" s="266"/>
      <c r="K245" s="266"/>
      <c r="L245" s="266"/>
      <c r="M245" s="266"/>
      <c r="N245" s="266"/>
      <c r="O245" s="266"/>
      <c r="P245" s="266"/>
      <c r="Q245" s="73" t="s">
        <v>99</v>
      </c>
      <c r="R245" s="267" t="s">
        <v>100</v>
      </c>
      <c r="S245" s="267"/>
      <c r="T245" s="267"/>
      <c r="U245" s="267"/>
      <c r="V245" s="267"/>
      <c r="W245" s="267"/>
      <c r="X245" s="267"/>
      <c r="Y245" s="267"/>
      <c r="Z245" s="267"/>
      <c r="AA245" s="267"/>
      <c r="AB245" s="267"/>
      <c r="AC245" s="267"/>
      <c r="AD245" s="267"/>
      <c r="AE245" s="267"/>
      <c r="AF245" s="74" t="s">
        <v>99</v>
      </c>
      <c r="AG245" s="268" t="s">
        <v>8</v>
      </c>
      <c r="AH245" s="268"/>
      <c r="AI245" s="268"/>
      <c r="AJ245" s="268"/>
      <c r="AK245" s="268"/>
      <c r="AL245" s="268"/>
      <c r="AM245" s="268"/>
      <c r="AN245" s="268"/>
      <c r="AO245" s="268"/>
      <c r="AP245" s="268"/>
      <c r="AQ245" s="268"/>
      <c r="AR245" s="268"/>
      <c r="AS245" s="268"/>
      <c r="AT245" s="268"/>
    </row>
    <row r="246" spans="1:46" ht="45" customHeight="1" x14ac:dyDescent="0.25">
      <c r="A246" s="263" t="s">
        <v>243</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x14ac:dyDescent="0.25">
      <c r="A247" s="263" t="s">
        <v>244</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4" customHeight="1" x14ac:dyDescent="0.25">
      <c r="A248" s="263" t="s">
        <v>245</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x14ac:dyDescent="0.25">
      <c r="A249" s="263" t="s">
        <v>246</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x14ac:dyDescent="0.25">
      <c r="A250" s="263" t="s">
        <v>247</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x14ac:dyDescent="0.25">
      <c r="A253" s="272" t="s">
        <v>248</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96</v>
      </c>
      <c r="AH253" s="254"/>
      <c r="AI253" s="254"/>
      <c r="AJ253" s="254"/>
      <c r="AK253" s="75">
        <f>(('Artículo 121 (resumen PI)'!C20*0.8+'Artículo 121 (resumen PI)'!F20*0.2)+('Artículo 121 (resumen PNT)'!C20*0.8+'Artículo 121 (resumen PNT)'!F20*0.2))/2</f>
        <v>98.726027397260196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249</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76</v>
      </c>
      <c r="B258" s="269"/>
      <c r="C258" s="269"/>
      <c r="D258" s="269"/>
      <c r="E258" s="269"/>
      <c r="F258" s="269"/>
      <c r="G258" s="269"/>
      <c r="H258" s="269"/>
      <c r="I258" s="269"/>
      <c r="J258" s="269"/>
      <c r="K258" s="269"/>
      <c r="L258" s="269"/>
      <c r="M258" s="269"/>
      <c r="N258" s="269"/>
      <c r="O258" s="269"/>
      <c r="P258" s="269"/>
      <c r="Q258" s="69" t="s">
        <v>99</v>
      </c>
      <c r="R258" s="270" t="s">
        <v>100</v>
      </c>
      <c r="S258" s="270"/>
      <c r="T258" s="270"/>
      <c r="U258" s="270"/>
      <c r="V258" s="270"/>
      <c r="W258" s="270"/>
      <c r="X258" s="270"/>
      <c r="Y258" s="270"/>
      <c r="Z258" s="270"/>
      <c r="AA258" s="270"/>
      <c r="AB258" s="270"/>
      <c r="AC258" s="270"/>
      <c r="AD258" s="270"/>
      <c r="AE258" s="270"/>
      <c r="AF258" s="70" t="s">
        <v>99</v>
      </c>
      <c r="AG258" s="271" t="s">
        <v>8</v>
      </c>
      <c r="AH258" s="271"/>
      <c r="AI258" s="271"/>
      <c r="AJ258" s="271"/>
      <c r="AK258" s="271"/>
      <c r="AL258" s="271"/>
      <c r="AM258" s="271"/>
      <c r="AN258" s="271"/>
      <c r="AO258" s="271"/>
      <c r="AP258" s="271"/>
      <c r="AQ258" s="271"/>
      <c r="AR258" s="271"/>
      <c r="AS258" s="271"/>
      <c r="AT258" s="271"/>
    </row>
    <row r="259" spans="1:46" ht="45" customHeight="1" x14ac:dyDescent="0.25">
      <c r="A259" s="263" t="s">
        <v>101</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x14ac:dyDescent="0.25">
      <c r="A260" s="263" t="s">
        <v>250</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x14ac:dyDescent="0.25">
      <c r="A261" s="263" t="s">
        <v>251</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x14ac:dyDescent="0.25">
      <c r="A262" s="263" t="s">
        <v>252</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x14ac:dyDescent="0.25">
      <c r="A263" s="263" t="s">
        <v>253</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254</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x14ac:dyDescent="0.25">
      <c r="A265" s="263" t="s">
        <v>255</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x14ac:dyDescent="0.25">
      <c r="A266" s="263" t="s">
        <v>256</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x14ac:dyDescent="0.25">
      <c r="A267" s="263" t="s">
        <v>257</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x14ac:dyDescent="0.25">
      <c r="A268" s="263" t="s">
        <v>258</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x14ac:dyDescent="0.25">
      <c r="A269" s="263" t="s">
        <v>259</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x14ac:dyDescent="0.25">
      <c r="A270" s="263" t="s">
        <v>260</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261</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x14ac:dyDescent="0.25">
      <c r="A272" s="263" t="s">
        <v>262</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x14ac:dyDescent="0.25">
      <c r="A273" s="263" t="s">
        <v>263</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x14ac:dyDescent="0.25">
      <c r="A274" s="263" t="s">
        <v>264</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x14ac:dyDescent="0.25">
      <c r="A275" s="263" t="s">
        <v>265</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x14ac:dyDescent="0.25">
      <c r="A276" s="263" t="s">
        <v>266</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x14ac:dyDescent="0.25">
      <c r="A277" s="263" t="s">
        <v>267</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268</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x14ac:dyDescent="0.25">
      <c r="A279" s="263" t="s">
        <v>269</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x14ac:dyDescent="0.25">
      <c r="A280" s="263" t="s">
        <v>270</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x14ac:dyDescent="0.25">
      <c r="A281" s="263" t="s">
        <v>271</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x14ac:dyDescent="0.25">
      <c r="A282" s="263" t="s">
        <v>272</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x14ac:dyDescent="0.25">
      <c r="A283" s="263" t="s">
        <v>273</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x14ac:dyDescent="0.25">
      <c r="A284" s="263" t="s">
        <v>274</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275</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x14ac:dyDescent="0.25">
      <c r="A286" s="263" t="s">
        <v>276</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x14ac:dyDescent="0.25">
      <c r="A287" s="263" t="s">
        <v>277</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x14ac:dyDescent="0.25">
      <c r="A288" s="263" t="s">
        <v>278</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x14ac:dyDescent="0.25">
      <c r="A289" s="263" t="s">
        <v>279</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x14ac:dyDescent="0.25">
      <c r="A290" s="263" t="s">
        <v>280</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x14ac:dyDescent="0.25">
      <c r="A291" s="263" t="s">
        <v>281</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282</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x14ac:dyDescent="0.25">
      <c r="A293" s="263" t="s">
        <v>283</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x14ac:dyDescent="0.25">
      <c r="A294" s="263" t="s">
        <v>284</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x14ac:dyDescent="0.25">
      <c r="A295" s="263" t="s">
        <v>285</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x14ac:dyDescent="0.25">
      <c r="A296" s="263" t="s">
        <v>286</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x14ac:dyDescent="0.25">
      <c r="A297" s="263" t="s">
        <v>287</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x14ac:dyDescent="0.25">
      <c r="A298" s="263" t="s">
        <v>288</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289</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x14ac:dyDescent="0.25">
      <c r="A300" s="263" t="s">
        <v>290</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x14ac:dyDescent="0.25">
      <c r="A301" s="263" t="s">
        <v>291</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x14ac:dyDescent="0.25">
      <c r="A302" s="263" t="s">
        <v>292</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x14ac:dyDescent="0.25">
      <c r="A303" s="263" t="s">
        <v>293</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x14ac:dyDescent="0.25">
      <c r="A304" s="263" t="s">
        <v>294</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x14ac:dyDescent="0.25">
      <c r="A305" s="263" t="s">
        <v>295</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296</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x14ac:dyDescent="0.25">
      <c r="A307" s="263" t="s">
        <v>297</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x14ac:dyDescent="0.25">
      <c r="A308" s="263" t="s">
        <v>298</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x14ac:dyDescent="0.25">
      <c r="A309" s="263" t="s">
        <v>299</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x14ac:dyDescent="0.25">
      <c r="A310" s="263" t="s">
        <v>300</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x14ac:dyDescent="0.25">
      <c r="A311" s="263" t="s">
        <v>301</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x14ac:dyDescent="0.25">
      <c r="A312" s="263" t="s">
        <v>302</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303</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x14ac:dyDescent="0.25">
      <c r="A314" s="263" t="s">
        <v>304</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x14ac:dyDescent="0.25">
      <c r="A315" s="263" t="s">
        <v>305</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x14ac:dyDescent="0.25">
      <c r="A316" s="263" t="s">
        <v>306</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x14ac:dyDescent="0.25">
      <c r="A317" s="263" t="s">
        <v>307</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x14ac:dyDescent="0.25">
      <c r="A318" s="263" t="s">
        <v>308</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x14ac:dyDescent="0.25">
      <c r="A319" s="263" t="s">
        <v>309</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310</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x14ac:dyDescent="0.25">
      <c r="A321" s="263" t="s">
        <v>311</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x14ac:dyDescent="0.25">
      <c r="A322" s="263" t="s">
        <v>312</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x14ac:dyDescent="0.25">
      <c r="A323" s="263" t="s">
        <v>313</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x14ac:dyDescent="0.25">
      <c r="A324" s="263" t="s">
        <v>314</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x14ac:dyDescent="0.25">
      <c r="A325" s="263" t="s">
        <v>315</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x14ac:dyDescent="0.25">
      <c r="A326" s="263" t="s">
        <v>316</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x14ac:dyDescent="0.25">
      <c r="A327" s="263" t="s">
        <v>317</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x14ac:dyDescent="0.25">
      <c r="A328" s="263" t="s">
        <v>318</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x14ac:dyDescent="0.25">
      <c r="A329" s="263" t="s">
        <v>319</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x14ac:dyDescent="0.25">
      <c r="A330" s="263" t="s">
        <v>320</v>
      </c>
      <c r="B330" s="263"/>
      <c r="C330" s="263"/>
      <c r="D330" s="263"/>
      <c r="E330" s="263"/>
      <c r="F330" s="263"/>
      <c r="G330" s="263"/>
      <c r="H330" s="263"/>
      <c r="I330" s="263"/>
      <c r="J330" s="263"/>
      <c r="K330" s="263"/>
      <c r="L330" s="263"/>
      <c r="M330" s="263"/>
      <c r="N330" s="263"/>
      <c r="O330" s="263"/>
      <c r="P330" s="263"/>
      <c r="Q330" s="71">
        <v>2</v>
      </c>
      <c r="R330" s="289"/>
      <c r="S330" s="290"/>
      <c r="T330" s="290"/>
      <c r="U330" s="290"/>
      <c r="V330" s="290"/>
      <c r="W330" s="290"/>
      <c r="X330" s="290"/>
      <c r="Y330" s="290"/>
      <c r="Z330" s="290"/>
      <c r="AA330" s="290"/>
      <c r="AB330" s="290"/>
      <c r="AC330" s="290"/>
      <c r="AD330" s="290"/>
      <c r="AE330" s="291"/>
      <c r="AF330" s="71">
        <v>2</v>
      </c>
      <c r="AG330" s="289"/>
      <c r="AH330" s="290"/>
      <c r="AI330" s="290"/>
      <c r="AJ330" s="290"/>
      <c r="AK330" s="290"/>
      <c r="AL330" s="290"/>
      <c r="AM330" s="290"/>
      <c r="AN330" s="290"/>
      <c r="AO330" s="290"/>
      <c r="AP330" s="290"/>
      <c r="AQ330" s="290"/>
      <c r="AR330" s="290"/>
      <c r="AS330" s="290"/>
      <c r="AT330" s="291"/>
    </row>
    <row r="331" spans="1:46" ht="97.4" customHeight="1" x14ac:dyDescent="0.25">
      <c r="A331" s="263" t="s">
        <v>321</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1</v>
      </c>
      <c r="AG331" s="265" t="s">
        <v>322</v>
      </c>
      <c r="AH331" s="265"/>
      <c r="AI331" s="265"/>
      <c r="AJ331" s="265"/>
      <c r="AK331" s="265"/>
      <c r="AL331" s="265"/>
      <c r="AM331" s="265"/>
      <c r="AN331" s="265"/>
      <c r="AO331" s="265"/>
      <c r="AP331" s="265"/>
      <c r="AQ331" s="265"/>
      <c r="AR331" s="265"/>
      <c r="AS331" s="265"/>
      <c r="AT331" s="265"/>
    </row>
    <row r="332" spans="1:46" ht="16.5" customHeight="1" x14ac:dyDescent="0.25">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111</v>
      </c>
      <c r="B333" s="266"/>
      <c r="C333" s="266"/>
      <c r="D333" s="266"/>
      <c r="E333" s="266"/>
      <c r="F333" s="266"/>
      <c r="G333" s="266"/>
      <c r="H333" s="266"/>
      <c r="I333" s="266"/>
      <c r="J333" s="266"/>
      <c r="K333" s="266"/>
      <c r="L333" s="266"/>
      <c r="M333" s="266"/>
      <c r="N333" s="266"/>
      <c r="O333" s="266"/>
      <c r="P333" s="266"/>
      <c r="Q333" s="73" t="s">
        <v>99</v>
      </c>
      <c r="R333" s="267" t="s">
        <v>100</v>
      </c>
      <c r="S333" s="267"/>
      <c r="T333" s="267"/>
      <c r="U333" s="267"/>
      <c r="V333" s="267"/>
      <c r="W333" s="267"/>
      <c r="X333" s="267"/>
      <c r="Y333" s="267"/>
      <c r="Z333" s="267"/>
      <c r="AA333" s="267"/>
      <c r="AB333" s="267"/>
      <c r="AC333" s="267"/>
      <c r="AD333" s="267"/>
      <c r="AE333" s="267"/>
      <c r="AF333" s="74" t="s">
        <v>99</v>
      </c>
      <c r="AG333" s="268" t="s">
        <v>8</v>
      </c>
      <c r="AH333" s="268"/>
      <c r="AI333" s="268"/>
      <c r="AJ333" s="268"/>
      <c r="AK333" s="268"/>
      <c r="AL333" s="268"/>
      <c r="AM333" s="268"/>
      <c r="AN333" s="268"/>
      <c r="AO333" s="268"/>
      <c r="AP333" s="268"/>
      <c r="AQ333" s="268"/>
      <c r="AR333" s="268"/>
      <c r="AS333" s="268"/>
      <c r="AT333" s="268"/>
    </row>
    <row r="334" spans="1:46" ht="45" customHeight="1" x14ac:dyDescent="0.25">
      <c r="A334" s="263" t="s">
        <v>323</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ht="45" customHeight="1" x14ac:dyDescent="0.25">
      <c r="A335" s="263" t="s">
        <v>324</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x14ac:dyDescent="0.25">
      <c r="A336" s="263" t="s">
        <v>325</v>
      </c>
      <c r="B336" s="263"/>
      <c r="C336" s="263"/>
      <c r="D336" s="263"/>
      <c r="E336" s="263"/>
      <c r="F336" s="263"/>
      <c r="G336" s="263"/>
      <c r="H336" s="263"/>
      <c r="I336" s="263"/>
      <c r="J336" s="263"/>
      <c r="K336" s="263"/>
      <c r="L336" s="263"/>
      <c r="M336" s="263"/>
      <c r="N336" s="263"/>
      <c r="O336" s="263"/>
      <c r="P336" s="263"/>
      <c r="Q336" s="71">
        <v>1</v>
      </c>
      <c r="R336" s="264" t="s">
        <v>326</v>
      </c>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ht="61.4" customHeight="1" x14ac:dyDescent="0.25">
      <c r="A337" s="263" t="s">
        <v>327</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x14ac:dyDescent="0.25">
      <c r="A338" s="263" t="s">
        <v>328</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2</v>
      </c>
      <c r="AG338" s="264"/>
      <c r="AH338" s="264"/>
      <c r="AI338" s="264"/>
      <c r="AJ338" s="264"/>
      <c r="AK338" s="264"/>
      <c r="AL338" s="264"/>
      <c r="AM338" s="264"/>
      <c r="AN338" s="264"/>
      <c r="AO338" s="264"/>
      <c r="AP338" s="264"/>
      <c r="AQ338" s="264"/>
      <c r="AR338" s="264"/>
      <c r="AS338" s="264"/>
      <c r="AT338" s="264"/>
    </row>
    <row r="341" spans="1:46" ht="35.9" customHeight="1" x14ac:dyDescent="0.25">
      <c r="A341" s="272" t="s">
        <v>329</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96</v>
      </c>
      <c r="AH341" s="254"/>
      <c r="AI341" s="254"/>
      <c r="AJ341" s="254"/>
      <c r="AK341" s="75">
        <f>(('Artículo 121 (resumen PI)'!C21*0.8+'Artículo 121 (resumen PI)'!F21*0.2)+('Artículo 121 (resumen PNT)'!C21*0.8+'Artículo 121 (resumen PNT)'!F21*0.2))/2</f>
        <v>100.00000000000004</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330</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76</v>
      </c>
      <c r="B346" s="269"/>
      <c r="C346" s="269"/>
      <c r="D346" s="269"/>
      <c r="E346" s="269"/>
      <c r="F346" s="269"/>
      <c r="G346" s="269"/>
      <c r="H346" s="269"/>
      <c r="I346" s="269"/>
      <c r="J346" s="269"/>
      <c r="K346" s="269"/>
      <c r="L346" s="269"/>
      <c r="M346" s="269"/>
      <c r="N346" s="269"/>
      <c r="O346" s="269"/>
      <c r="P346" s="269"/>
      <c r="Q346" s="69" t="s">
        <v>99</v>
      </c>
      <c r="R346" s="270" t="s">
        <v>100</v>
      </c>
      <c r="S346" s="270"/>
      <c r="T346" s="270"/>
      <c r="U346" s="270"/>
      <c r="V346" s="270"/>
      <c r="W346" s="270"/>
      <c r="X346" s="270"/>
      <c r="Y346" s="270"/>
      <c r="Z346" s="270"/>
      <c r="AA346" s="270"/>
      <c r="AB346" s="270"/>
      <c r="AC346" s="270"/>
      <c r="AD346" s="270"/>
      <c r="AE346" s="270"/>
      <c r="AF346" s="70" t="s">
        <v>99</v>
      </c>
      <c r="AG346" s="271" t="s">
        <v>8</v>
      </c>
      <c r="AH346" s="271"/>
      <c r="AI346" s="271"/>
      <c r="AJ346" s="271"/>
      <c r="AK346" s="271"/>
      <c r="AL346" s="271"/>
      <c r="AM346" s="271"/>
      <c r="AN346" s="271"/>
      <c r="AO346" s="271"/>
      <c r="AP346" s="271"/>
      <c r="AQ346" s="271"/>
      <c r="AR346" s="271"/>
      <c r="AS346" s="271"/>
      <c r="AT346" s="271"/>
    </row>
    <row r="347" spans="1:46" ht="45" customHeight="1" x14ac:dyDescent="0.25">
      <c r="A347" s="263" t="s">
        <v>331</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x14ac:dyDescent="0.25">
      <c r="A348" s="263" t="s">
        <v>250</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150000000000006" customHeight="1" x14ac:dyDescent="0.25">
      <c r="A349" s="263" t="s">
        <v>332</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x14ac:dyDescent="0.25">
      <c r="A350" s="263" t="s">
        <v>333</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5" customHeight="1" x14ac:dyDescent="0.25">
      <c r="A351" s="263" t="s">
        <v>334</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335</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x14ac:dyDescent="0.25">
      <c r="A353" s="263" t="s">
        <v>336</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9" customHeight="1" x14ac:dyDescent="0.25">
      <c r="A354" s="263" t="s">
        <v>337</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x14ac:dyDescent="0.25">
      <c r="A355" s="263" t="s">
        <v>338</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x14ac:dyDescent="0.25">
      <c r="A356" s="263" t="s">
        <v>339</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x14ac:dyDescent="0.25">
      <c r="A357" s="263" t="s">
        <v>340</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341</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342</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x14ac:dyDescent="0.25">
      <c r="A360" s="263" t="s">
        <v>343</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x14ac:dyDescent="0.25">
      <c r="A361" s="263" t="s">
        <v>344</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x14ac:dyDescent="0.25">
      <c r="A362" s="263" t="s">
        <v>345</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x14ac:dyDescent="0.25">
      <c r="A363" s="263" t="s">
        <v>346</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x14ac:dyDescent="0.25">
      <c r="A364" s="263" t="s">
        <v>347</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x14ac:dyDescent="0.25">
      <c r="A365" s="263" t="s">
        <v>348</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900000000000006" customHeight="1" x14ac:dyDescent="0.25">
      <c r="A366" s="263" t="s">
        <v>349</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9" customHeight="1" x14ac:dyDescent="0.25">
      <c r="A367" s="263" t="s">
        <v>350</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x14ac:dyDescent="0.25">
      <c r="A368" s="263" t="s">
        <v>351</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x14ac:dyDescent="0.25">
      <c r="A369" s="263" t="s">
        <v>352</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x14ac:dyDescent="0.25">
      <c r="A370" s="263" t="s">
        <v>353</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x14ac:dyDescent="0.25">
      <c r="A371" s="263" t="s">
        <v>354</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x14ac:dyDescent="0.25">
      <c r="A372" s="263" t="s">
        <v>355</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x14ac:dyDescent="0.25">
      <c r="A373" s="263" t="s">
        <v>356</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357</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ht="45" customHeight="1" x14ac:dyDescent="0.25">
      <c r="A377" s="263" t="s">
        <v>358</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x14ac:dyDescent="0.25">
      <c r="A378" s="263" t="s">
        <v>359</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x14ac:dyDescent="0.25">
      <c r="A379" s="263" t="s">
        <v>360</v>
      </c>
      <c r="B379" s="263"/>
      <c r="C379" s="263"/>
      <c r="D379" s="263"/>
      <c r="E379" s="263"/>
      <c r="F379" s="263"/>
      <c r="G379" s="263"/>
      <c r="H379" s="263"/>
      <c r="I379" s="263"/>
      <c r="J379" s="263"/>
      <c r="K379" s="263"/>
      <c r="L379" s="263"/>
      <c r="M379" s="263"/>
      <c r="N379" s="263"/>
      <c r="O379" s="263"/>
      <c r="P379" s="263"/>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ht="72" customHeight="1" x14ac:dyDescent="0.25">
      <c r="A380" s="263" t="s">
        <v>361</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x14ac:dyDescent="0.25">
      <c r="A381" s="263" t="s">
        <v>362</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4.5" x14ac:dyDescent="0.25">
      <c r="A384" s="272" t="s">
        <v>363</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121 (resumen PI)'!C22*0.8+'Artículo 121 (resumen PI)'!F22*0.2)+('Artículo 121 (resumen PNT)'!C22*0.8+'Artículo 121 (resumen PNT)'!F22*0.2))/2</f>
        <v>100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364</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ht="45" customHeight="1" x14ac:dyDescent="0.25">
      <c r="A390" s="263" t="s">
        <v>365</v>
      </c>
      <c r="B390" s="263"/>
      <c r="C390" s="263"/>
      <c r="D390" s="263"/>
      <c r="E390" s="263"/>
      <c r="F390" s="263"/>
      <c r="G390" s="263"/>
      <c r="H390" s="263"/>
      <c r="I390" s="263"/>
      <c r="J390" s="263"/>
      <c r="K390" s="263"/>
      <c r="L390" s="263"/>
      <c r="M390" s="263"/>
      <c r="N390" s="263"/>
      <c r="O390" s="263"/>
      <c r="P390" s="263"/>
      <c r="Q390" s="71">
        <v>2</v>
      </c>
      <c r="R390" s="285"/>
      <c r="S390" s="286"/>
      <c r="T390" s="286"/>
      <c r="U390" s="286"/>
      <c r="V390" s="286"/>
      <c r="W390" s="286"/>
      <c r="X390" s="286"/>
      <c r="Y390" s="286"/>
      <c r="Z390" s="286"/>
      <c r="AA390" s="286"/>
      <c r="AB390" s="286"/>
      <c r="AC390" s="286"/>
      <c r="AD390" s="286"/>
      <c r="AE390" s="287"/>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141</v>
      </c>
      <c r="B391" s="263"/>
      <c r="C391" s="263"/>
      <c r="D391" s="263"/>
      <c r="E391" s="263"/>
      <c r="F391" s="263"/>
      <c r="G391" s="263"/>
      <c r="H391" s="263"/>
      <c r="I391" s="263"/>
      <c r="J391" s="263"/>
      <c r="K391" s="263"/>
      <c r="L391" s="263"/>
      <c r="M391" s="263"/>
      <c r="N391" s="263"/>
      <c r="O391" s="263"/>
      <c r="P391" s="263"/>
      <c r="Q391" s="71">
        <v>2</v>
      </c>
      <c r="R391" s="289"/>
      <c r="S391" s="290"/>
      <c r="T391" s="290"/>
      <c r="U391" s="290"/>
      <c r="V391" s="290"/>
      <c r="W391" s="290"/>
      <c r="X391" s="290"/>
      <c r="Y391" s="290"/>
      <c r="Z391" s="290"/>
      <c r="AA391" s="290"/>
      <c r="AB391" s="290"/>
      <c r="AC391" s="290"/>
      <c r="AD391" s="290"/>
      <c r="AE391" s="291"/>
      <c r="AF391" s="71">
        <v>2</v>
      </c>
      <c r="AG391" s="265"/>
      <c r="AH391" s="265"/>
      <c r="AI391" s="265"/>
      <c r="AJ391" s="265"/>
      <c r="AK391" s="265"/>
      <c r="AL391" s="265"/>
      <c r="AM391" s="265"/>
      <c r="AN391" s="265"/>
      <c r="AO391" s="265"/>
      <c r="AP391" s="265"/>
      <c r="AQ391" s="265"/>
      <c r="AR391" s="265"/>
      <c r="AS391" s="265"/>
      <c r="AT391" s="265"/>
    </row>
    <row r="392" spans="1:46" ht="45" customHeight="1" x14ac:dyDescent="0.25">
      <c r="A392" s="263" t="s">
        <v>366</v>
      </c>
      <c r="B392" s="263"/>
      <c r="C392" s="263"/>
      <c r="D392" s="263"/>
      <c r="E392" s="263"/>
      <c r="F392" s="263"/>
      <c r="G392" s="263"/>
      <c r="H392" s="263"/>
      <c r="I392" s="263"/>
      <c r="J392" s="263"/>
      <c r="K392" s="263"/>
      <c r="L392" s="263"/>
      <c r="M392" s="263"/>
      <c r="N392" s="263"/>
      <c r="O392" s="263"/>
      <c r="P392" s="263"/>
      <c r="Q392" s="71">
        <v>2</v>
      </c>
      <c r="R392" s="289"/>
      <c r="S392" s="290"/>
      <c r="T392" s="290"/>
      <c r="U392" s="290"/>
      <c r="V392" s="290"/>
      <c r="W392" s="290"/>
      <c r="X392" s="290"/>
      <c r="Y392" s="290"/>
      <c r="Z392" s="290"/>
      <c r="AA392" s="290"/>
      <c r="AB392" s="290"/>
      <c r="AC392" s="290"/>
      <c r="AD392" s="290"/>
      <c r="AE392" s="291"/>
      <c r="AF392" s="71">
        <v>2</v>
      </c>
      <c r="AG392" s="265"/>
      <c r="AH392" s="265"/>
      <c r="AI392" s="265"/>
      <c r="AJ392" s="265"/>
      <c r="AK392" s="265"/>
      <c r="AL392" s="265"/>
      <c r="AM392" s="265"/>
      <c r="AN392" s="265"/>
      <c r="AO392" s="265"/>
      <c r="AP392" s="265"/>
      <c r="AQ392" s="265"/>
      <c r="AR392" s="265"/>
      <c r="AS392" s="265"/>
      <c r="AT392" s="265"/>
    </row>
    <row r="393" spans="1:46" ht="77.150000000000006" customHeight="1" x14ac:dyDescent="0.25">
      <c r="A393" s="263" t="s">
        <v>367</v>
      </c>
      <c r="B393" s="263"/>
      <c r="C393" s="263"/>
      <c r="D393" s="263"/>
      <c r="E393" s="263"/>
      <c r="F393" s="263"/>
      <c r="G393" s="263"/>
      <c r="H393" s="263"/>
      <c r="I393" s="263"/>
      <c r="J393" s="263"/>
      <c r="K393" s="263"/>
      <c r="L393" s="263"/>
      <c r="M393" s="263"/>
      <c r="N393" s="263"/>
      <c r="O393" s="263"/>
      <c r="P393" s="263"/>
      <c r="Q393" s="71">
        <v>2</v>
      </c>
      <c r="R393" s="289"/>
      <c r="S393" s="290"/>
      <c r="T393" s="290"/>
      <c r="U393" s="290"/>
      <c r="V393" s="290"/>
      <c r="W393" s="290"/>
      <c r="X393" s="290"/>
      <c r="Y393" s="290"/>
      <c r="Z393" s="290"/>
      <c r="AA393" s="290"/>
      <c r="AB393" s="290"/>
      <c r="AC393" s="290"/>
      <c r="AD393" s="290"/>
      <c r="AE393" s="291"/>
      <c r="AF393" s="71">
        <v>2</v>
      </c>
      <c r="AG393" s="265"/>
      <c r="AH393" s="265"/>
      <c r="AI393" s="265"/>
      <c r="AJ393" s="265"/>
      <c r="AK393" s="265"/>
      <c r="AL393" s="265"/>
      <c r="AM393" s="265"/>
      <c r="AN393" s="265"/>
      <c r="AO393" s="265"/>
      <c r="AP393" s="265"/>
      <c r="AQ393" s="265"/>
      <c r="AR393" s="265"/>
      <c r="AS393" s="265"/>
      <c r="AT393" s="265"/>
    </row>
    <row r="394" spans="1:46" ht="45" customHeight="1" x14ac:dyDescent="0.25">
      <c r="A394" s="263" t="s">
        <v>368</v>
      </c>
      <c r="B394" s="263"/>
      <c r="C394" s="263"/>
      <c r="D394" s="263"/>
      <c r="E394" s="263"/>
      <c r="F394" s="263"/>
      <c r="G394" s="263"/>
      <c r="H394" s="263"/>
      <c r="I394" s="263"/>
      <c r="J394" s="263"/>
      <c r="K394" s="263"/>
      <c r="L394" s="263"/>
      <c r="M394" s="263"/>
      <c r="N394" s="263"/>
      <c r="O394" s="263"/>
      <c r="P394" s="263"/>
      <c r="Q394" s="71">
        <v>2</v>
      </c>
      <c r="R394" s="289"/>
      <c r="S394" s="290"/>
      <c r="T394" s="290"/>
      <c r="U394" s="290"/>
      <c r="V394" s="290"/>
      <c r="W394" s="290"/>
      <c r="X394" s="290"/>
      <c r="Y394" s="290"/>
      <c r="Z394" s="290"/>
      <c r="AA394" s="290"/>
      <c r="AB394" s="290"/>
      <c r="AC394" s="290"/>
      <c r="AD394" s="290"/>
      <c r="AE394" s="291"/>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369</v>
      </c>
      <c r="B395" s="263"/>
      <c r="C395" s="263"/>
      <c r="D395" s="263"/>
      <c r="E395" s="263"/>
      <c r="F395" s="263"/>
      <c r="G395" s="263"/>
      <c r="H395" s="263"/>
      <c r="I395" s="263"/>
      <c r="J395" s="263"/>
      <c r="K395" s="263"/>
      <c r="L395" s="263"/>
      <c r="M395" s="263"/>
      <c r="N395" s="263"/>
      <c r="O395" s="263"/>
      <c r="P395" s="263"/>
      <c r="Q395" s="71">
        <v>2</v>
      </c>
      <c r="R395" s="285"/>
      <c r="S395" s="286"/>
      <c r="T395" s="286"/>
      <c r="U395" s="286"/>
      <c r="V395" s="286"/>
      <c r="W395" s="286"/>
      <c r="X395" s="286"/>
      <c r="Y395" s="286"/>
      <c r="Z395" s="286"/>
      <c r="AA395" s="286"/>
      <c r="AB395" s="286"/>
      <c r="AC395" s="286"/>
      <c r="AD395" s="286"/>
      <c r="AE395" s="287"/>
      <c r="AF395" s="71">
        <v>2</v>
      </c>
      <c r="AG395" s="264"/>
      <c r="AH395" s="264"/>
      <c r="AI395" s="264"/>
      <c r="AJ395" s="264"/>
      <c r="AK395" s="264"/>
      <c r="AL395" s="264"/>
      <c r="AM395" s="264"/>
      <c r="AN395" s="264"/>
      <c r="AO395" s="264"/>
      <c r="AP395" s="264"/>
      <c r="AQ395" s="264"/>
      <c r="AR395" s="264"/>
      <c r="AS395" s="264"/>
      <c r="AT395" s="264"/>
    </row>
    <row r="396" spans="1:46" ht="45" customHeight="1" x14ac:dyDescent="0.25">
      <c r="A396" s="263" t="s">
        <v>370</v>
      </c>
      <c r="B396" s="263"/>
      <c r="C396" s="263"/>
      <c r="D396" s="263"/>
      <c r="E396" s="263"/>
      <c r="F396" s="263"/>
      <c r="G396" s="263"/>
      <c r="H396" s="263"/>
      <c r="I396" s="263"/>
      <c r="J396" s="263"/>
      <c r="K396" s="263"/>
      <c r="L396" s="263"/>
      <c r="M396" s="263"/>
      <c r="N396" s="263"/>
      <c r="O396" s="263"/>
      <c r="P396" s="263"/>
      <c r="Q396" s="71">
        <v>2</v>
      </c>
      <c r="R396" s="285"/>
      <c r="S396" s="286"/>
      <c r="T396" s="286"/>
      <c r="U396" s="286"/>
      <c r="V396" s="286"/>
      <c r="W396" s="286"/>
      <c r="X396" s="286"/>
      <c r="Y396" s="286"/>
      <c r="Z396" s="286"/>
      <c r="AA396" s="286"/>
      <c r="AB396" s="286"/>
      <c r="AC396" s="286"/>
      <c r="AD396" s="286"/>
      <c r="AE396" s="287"/>
      <c r="AF396" s="71">
        <v>2</v>
      </c>
      <c r="AG396" s="264"/>
      <c r="AH396" s="264"/>
      <c r="AI396" s="264"/>
      <c r="AJ396" s="264"/>
      <c r="AK396" s="264"/>
      <c r="AL396" s="264"/>
      <c r="AM396" s="264"/>
      <c r="AN396" s="264"/>
      <c r="AO396" s="264"/>
      <c r="AP396" s="264"/>
      <c r="AQ396" s="264"/>
      <c r="AR396" s="264"/>
      <c r="AS396" s="264"/>
      <c r="AT396" s="264"/>
    </row>
    <row r="397" spans="1:46" ht="45" customHeight="1" x14ac:dyDescent="0.25">
      <c r="A397" s="263" t="s">
        <v>371</v>
      </c>
      <c r="B397" s="263"/>
      <c r="C397" s="263"/>
      <c r="D397" s="263"/>
      <c r="E397" s="263"/>
      <c r="F397" s="263"/>
      <c r="G397" s="263"/>
      <c r="H397" s="263"/>
      <c r="I397" s="263"/>
      <c r="J397" s="263"/>
      <c r="K397" s="263"/>
      <c r="L397" s="263"/>
      <c r="M397" s="263"/>
      <c r="N397" s="263"/>
      <c r="O397" s="263"/>
      <c r="P397" s="263"/>
      <c r="Q397" s="71">
        <v>2</v>
      </c>
      <c r="R397" s="285"/>
      <c r="S397" s="286"/>
      <c r="T397" s="286"/>
      <c r="U397" s="286"/>
      <c r="V397" s="286"/>
      <c r="W397" s="286"/>
      <c r="X397" s="286"/>
      <c r="Y397" s="286"/>
      <c r="Z397" s="286"/>
      <c r="AA397" s="286"/>
      <c r="AB397" s="286"/>
      <c r="AC397" s="286"/>
      <c r="AD397" s="286"/>
      <c r="AE397" s="287"/>
      <c r="AF397" s="71">
        <v>2</v>
      </c>
      <c r="AG397" s="264"/>
      <c r="AH397" s="264"/>
      <c r="AI397" s="264"/>
      <c r="AJ397" s="264"/>
      <c r="AK397" s="264"/>
      <c r="AL397" s="264"/>
      <c r="AM397" s="264"/>
      <c r="AN397" s="264"/>
      <c r="AO397" s="264"/>
      <c r="AP397" s="264"/>
      <c r="AQ397" s="264"/>
      <c r="AR397" s="264"/>
      <c r="AS397" s="264"/>
      <c r="AT397" s="264"/>
    </row>
    <row r="398" spans="1:46" ht="64.400000000000006" customHeight="1" x14ac:dyDescent="0.25">
      <c r="A398" s="263" t="s">
        <v>372</v>
      </c>
      <c r="B398" s="263"/>
      <c r="C398" s="263"/>
      <c r="D398" s="263"/>
      <c r="E398" s="263"/>
      <c r="F398" s="263"/>
      <c r="G398" s="263"/>
      <c r="H398" s="263"/>
      <c r="I398" s="263"/>
      <c r="J398" s="263"/>
      <c r="K398" s="263"/>
      <c r="L398" s="263"/>
      <c r="M398" s="263"/>
      <c r="N398" s="263"/>
      <c r="O398" s="263"/>
      <c r="P398" s="263"/>
      <c r="Q398" s="71">
        <v>2</v>
      </c>
      <c r="R398" s="289"/>
      <c r="S398" s="290"/>
      <c r="T398" s="290"/>
      <c r="U398" s="290"/>
      <c r="V398" s="290"/>
      <c r="W398" s="290"/>
      <c r="X398" s="290"/>
      <c r="Y398" s="290"/>
      <c r="Z398" s="290"/>
      <c r="AA398" s="290"/>
      <c r="AB398" s="290"/>
      <c r="AC398" s="290"/>
      <c r="AD398" s="290"/>
      <c r="AE398" s="291"/>
      <c r="AF398" s="71">
        <v>2</v>
      </c>
      <c r="AG398" s="265"/>
      <c r="AH398" s="265"/>
      <c r="AI398" s="265"/>
      <c r="AJ398" s="265"/>
      <c r="AK398" s="265"/>
      <c r="AL398" s="265"/>
      <c r="AM398" s="265"/>
      <c r="AN398" s="265"/>
      <c r="AO398" s="265"/>
      <c r="AP398" s="265"/>
      <c r="AQ398" s="265"/>
      <c r="AR398" s="265"/>
      <c r="AS398" s="265"/>
      <c r="AT398" s="265"/>
    </row>
    <row r="399" spans="1:46" ht="76" customHeight="1" x14ac:dyDescent="0.25">
      <c r="A399" s="263" t="s">
        <v>373</v>
      </c>
      <c r="B399" s="263"/>
      <c r="C399" s="263"/>
      <c r="D399" s="263"/>
      <c r="E399" s="263"/>
      <c r="F399" s="263"/>
      <c r="G399" s="263"/>
      <c r="H399" s="263"/>
      <c r="I399" s="263"/>
      <c r="J399" s="263"/>
      <c r="K399" s="263"/>
      <c r="L399" s="263"/>
      <c r="M399" s="263"/>
      <c r="N399" s="263"/>
      <c r="O399" s="263"/>
      <c r="P399" s="263"/>
      <c r="Q399" s="71">
        <v>2</v>
      </c>
      <c r="R399" s="289"/>
      <c r="S399" s="290"/>
      <c r="T399" s="290"/>
      <c r="U399" s="290"/>
      <c r="V399" s="290"/>
      <c r="W399" s="290"/>
      <c r="X399" s="290"/>
      <c r="Y399" s="290"/>
      <c r="Z399" s="290"/>
      <c r="AA399" s="290"/>
      <c r="AB399" s="290"/>
      <c r="AC399" s="290"/>
      <c r="AD399" s="290"/>
      <c r="AE399" s="291"/>
      <c r="AF399" s="71">
        <v>2</v>
      </c>
      <c r="AG399" s="265"/>
      <c r="AH399" s="265"/>
      <c r="AI399" s="265"/>
      <c r="AJ399" s="265"/>
      <c r="AK399" s="265"/>
      <c r="AL399" s="265"/>
      <c r="AM399" s="265"/>
      <c r="AN399" s="265"/>
      <c r="AO399" s="265"/>
      <c r="AP399" s="265"/>
      <c r="AQ399" s="265"/>
      <c r="AR399" s="265"/>
      <c r="AS399" s="265"/>
      <c r="AT399" s="265"/>
    </row>
    <row r="400" spans="1:46" ht="45" customHeight="1" x14ac:dyDescent="0.25">
      <c r="A400" s="263" t="s">
        <v>374</v>
      </c>
      <c r="B400" s="263"/>
      <c r="C400" s="263"/>
      <c r="D400" s="263"/>
      <c r="E400" s="263"/>
      <c r="F400" s="263"/>
      <c r="G400" s="263"/>
      <c r="H400" s="263"/>
      <c r="I400" s="263"/>
      <c r="J400" s="263"/>
      <c r="K400" s="263"/>
      <c r="L400" s="263"/>
      <c r="M400" s="263"/>
      <c r="N400" s="263"/>
      <c r="O400" s="263"/>
      <c r="P400" s="263"/>
      <c r="Q400" s="71">
        <v>2</v>
      </c>
      <c r="R400" s="289"/>
      <c r="S400" s="290"/>
      <c r="T400" s="290"/>
      <c r="U400" s="290"/>
      <c r="V400" s="290"/>
      <c r="W400" s="290"/>
      <c r="X400" s="290"/>
      <c r="Y400" s="290"/>
      <c r="Z400" s="290"/>
      <c r="AA400" s="290"/>
      <c r="AB400" s="290"/>
      <c r="AC400" s="290"/>
      <c r="AD400" s="290"/>
      <c r="AE400" s="291"/>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129</v>
      </c>
      <c r="B401" s="263"/>
      <c r="C401" s="263"/>
      <c r="D401" s="263"/>
      <c r="E401" s="263"/>
      <c r="F401" s="263"/>
      <c r="G401" s="263"/>
      <c r="H401" s="263"/>
      <c r="I401" s="263"/>
      <c r="J401" s="263"/>
      <c r="K401" s="263"/>
      <c r="L401" s="263"/>
      <c r="M401" s="263"/>
      <c r="N401" s="263"/>
      <c r="O401" s="263"/>
      <c r="P401" s="263"/>
      <c r="Q401" s="71">
        <v>2</v>
      </c>
      <c r="R401" s="289"/>
      <c r="S401" s="290"/>
      <c r="T401" s="290"/>
      <c r="U401" s="290"/>
      <c r="V401" s="290"/>
      <c r="W401" s="290"/>
      <c r="X401" s="290"/>
      <c r="Y401" s="290"/>
      <c r="Z401" s="290"/>
      <c r="AA401" s="290"/>
      <c r="AB401" s="290"/>
      <c r="AC401" s="290"/>
      <c r="AD401" s="290"/>
      <c r="AE401" s="291"/>
      <c r="AF401" s="71">
        <v>2</v>
      </c>
      <c r="AG401" s="265"/>
      <c r="AH401" s="265"/>
      <c r="AI401" s="265"/>
      <c r="AJ401" s="265"/>
      <c r="AK401" s="265"/>
      <c r="AL401" s="265"/>
      <c r="AM401" s="265"/>
      <c r="AN401" s="265"/>
      <c r="AO401" s="265"/>
      <c r="AP401" s="265"/>
      <c r="AQ401" s="265"/>
      <c r="AR401" s="265"/>
      <c r="AS401" s="265"/>
      <c r="AT401" s="265"/>
    </row>
    <row r="402" spans="1:46" ht="45" customHeight="1" x14ac:dyDescent="0.25">
      <c r="A402" s="263" t="s">
        <v>375</v>
      </c>
      <c r="B402" s="263"/>
      <c r="C402" s="263"/>
      <c r="D402" s="263"/>
      <c r="E402" s="263"/>
      <c r="F402" s="263"/>
      <c r="G402" s="263"/>
      <c r="H402" s="263"/>
      <c r="I402" s="263"/>
      <c r="J402" s="263"/>
      <c r="K402" s="263"/>
      <c r="L402" s="263"/>
      <c r="M402" s="263"/>
      <c r="N402" s="263"/>
      <c r="O402" s="263"/>
      <c r="P402" s="263"/>
      <c r="Q402" s="71">
        <v>2</v>
      </c>
      <c r="R402" s="289"/>
      <c r="S402" s="290"/>
      <c r="T402" s="290"/>
      <c r="U402" s="290"/>
      <c r="V402" s="290"/>
      <c r="W402" s="290"/>
      <c r="X402" s="290"/>
      <c r="Y402" s="290"/>
      <c r="Z402" s="290"/>
      <c r="AA402" s="290"/>
      <c r="AB402" s="290"/>
      <c r="AC402" s="290"/>
      <c r="AD402" s="290"/>
      <c r="AE402" s="291"/>
      <c r="AF402" s="71">
        <v>2</v>
      </c>
      <c r="AG402" s="265"/>
      <c r="AH402" s="265"/>
      <c r="AI402" s="265"/>
      <c r="AJ402" s="265"/>
      <c r="AK402" s="265"/>
      <c r="AL402" s="265"/>
      <c r="AM402" s="265"/>
      <c r="AN402" s="265"/>
      <c r="AO402" s="265"/>
      <c r="AP402" s="265"/>
      <c r="AQ402" s="265"/>
      <c r="AR402" s="265"/>
      <c r="AS402" s="265"/>
      <c r="AT402" s="265"/>
    </row>
    <row r="403" spans="1:46" ht="45" customHeight="1" x14ac:dyDescent="0.25">
      <c r="A403" s="263" t="s">
        <v>376</v>
      </c>
      <c r="B403" s="263"/>
      <c r="C403" s="263"/>
      <c r="D403" s="263"/>
      <c r="E403" s="263"/>
      <c r="F403" s="263"/>
      <c r="G403" s="263"/>
      <c r="H403" s="263"/>
      <c r="I403" s="263"/>
      <c r="J403" s="263"/>
      <c r="K403" s="263"/>
      <c r="L403" s="263"/>
      <c r="M403" s="263"/>
      <c r="N403" s="263"/>
      <c r="O403" s="263"/>
      <c r="P403" s="263"/>
      <c r="Q403" s="71">
        <v>2</v>
      </c>
      <c r="R403" s="285"/>
      <c r="S403" s="286"/>
      <c r="T403" s="286"/>
      <c r="U403" s="286"/>
      <c r="V403" s="286"/>
      <c r="W403" s="286"/>
      <c r="X403" s="286"/>
      <c r="Y403" s="286"/>
      <c r="Z403" s="286"/>
      <c r="AA403" s="286"/>
      <c r="AB403" s="286"/>
      <c r="AC403" s="286"/>
      <c r="AD403" s="286"/>
      <c r="AE403" s="287"/>
      <c r="AF403" s="71">
        <v>2</v>
      </c>
      <c r="AG403" s="264"/>
      <c r="AH403" s="264"/>
      <c r="AI403" s="264"/>
      <c r="AJ403" s="264"/>
      <c r="AK403" s="264"/>
      <c r="AL403" s="264"/>
      <c r="AM403" s="264"/>
      <c r="AN403" s="264"/>
      <c r="AO403" s="264"/>
      <c r="AP403" s="264"/>
      <c r="AQ403" s="264"/>
      <c r="AR403" s="264"/>
      <c r="AS403" s="264"/>
      <c r="AT403" s="264"/>
    </row>
    <row r="404" spans="1:46" ht="45" customHeight="1" x14ac:dyDescent="0.25">
      <c r="A404" s="263" t="s">
        <v>377</v>
      </c>
      <c r="B404" s="263"/>
      <c r="C404" s="263"/>
      <c r="D404" s="263"/>
      <c r="E404" s="263"/>
      <c r="F404" s="263"/>
      <c r="G404" s="263"/>
      <c r="H404" s="263"/>
      <c r="I404" s="263"/>
      <c r="J404" s="263"/>
      <c r="K404" s="263"/>
      <c r="L404" s="263"/>
      <c r="M404" s="263"/>
      <c r="N404" s="263"/>
      <c r="O404" s="263"/>
      <c r="P404" s="263"/>
      <c r="Q404" s="71">
        <v>2</v>
      </c>
      <c r="R404" s="285"/>
      <c r="S404" s="286"/>
      <c r="T404" s="286"/>
      <c r="U404" s="286"/>
      <c r="V404" s="286"/>
      <c r="W404" s="286"/>
      <c r="X404" s="286"/>
      <c r="Y404" s="286"/>
      <c r="Z404" s="286"/>
      <c r="AA404" s="286"/>
      <c r="AB404" s="286"/>
      <c r="AC404" s="286"/>
      <c r="AD404" s="286"/>
      <c r="AE404" s="287"/>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378</v>
      </c>
      <c r="B405" s="263"/>
      <c r="C405" s="263"/>
      <c r="D405" s="263"/>
      <c r="E405" s="263"/>
      <c r="F405" s="263"/>
      <c r="G405" s="263"/>
      <c r="H405" s="263"/>
      <c r="I405" s="263"/>
      <c r="J405" s="263"/>
      <c r="K405" s="263"/>
      <c r="L405" s="263"/>
      <c r="M405" s="263"/>
      <c r="N405" s="263"/>
      <c r="O405" s="263"/>
      <c r="P405" s="263"/>
      <c r="Q405" s="71">
        <v>2</v>
      </c>
      <c r="R405" s="285"/>
      <c r="S405" s="286"/>
      <c r="T405" s="286"/>
      <c r="U405" s="286"/>
      <c r="V405" s="286"/>
      <c r="W405" s="286"/>
      <c r="X405" s="286"/>
      <c r="Y405" s="286"/>
      <c r="Z405" s="286"/>
      <c r="AA405" s="286"/>
      <c r="AB405" s="286"/>
      <c r="AC405" s="286"/>
      <c r="AD405" s="286"/>
      <c r="AE405" s="287"/>
      <c r="AF405" s="71">
        <v>2</v>
      </c>
      <c r="AG405" s="264"/>
      <c r="AH405" s="264"/>
      <c r="AI405" s="264"/>
      <c r="AJ405" s="264"/>
      <c r="AK405" s="264"/>
      <c r="AL405" s="264"/>
      <c r="AM405" s="264"/>
      <c r="AN405" s="264"/>
      <c r="AO405" s="264"/>
      <c r="AP405" s="264"/>
      <c r="AQ405" s="264"/>
      <c r="AR405" s="264"/>
      <c r="AS405" s="264"/>
      <c r="AT405" s="264"/>
    </row>
    <row r="406" spans="1:46" ht="45" customHeight="1" x14ac:dyDescent="0.25">
      <c r="A406" s="263" t="s">
        <v>379</v>
      </c>
      <c r="B406" s="263"/>
      <c r="C406" s="263"/>
      <c r="D406" s="263"/>
      <c r="E406" s="263"/>
      <c r="F406" s="263"/>
      <c r="G406" s="263"/>
      <c r="H406" s="263"/>
      <c r="I406" s="263"/>
      <c r="J406" s="263"/>
      <c r="K406" s="263"/>
      <c r="L406" s="263"/>
      <c r="M406" s="263"/>
      <c r="N406" s="263"/>
      <c r="O406" s="263"/>
      <c r="P406" s="263"/>
      <c r="Q406" s="71">
        <v>2</v>
      </c>
      <c r="R406" s="285"/>
      <c r="S406" s="286"/>
      <c r="T406" s="286"/>
      <c r="U406" s="286"/>
      <c r="V406" s="286"/>
      <c r="W406" s="286"/>
      <c r="X406" s="286"/>
      <c r="Y406" s="286"/>
      <c r="Z406" s="286"/>
      <c r="AA406" s="286"/>
      <c r="AB406" s="286"/>
      <c r="AC406" s="286"/>
      <c r="AD406" s="286"/>
      <c r="AE406" s="287"/>
      <c r="AF406" s="71">
        <v>2</v>
      </c>
      <c r="AG406" s="264"/>
      <c r="AH406" s="264"/>
      <c r="AI406" s="264"/>
      <c r="AJ406" s="264"/>
      <c r="AK406" s="264"/>
      <c r="AL406" s="264"/>
      <c r="AM406" s="264"/>
      <c r="AN406" s="264"/>
      <c r="AO406" s="264"/>
      <c r="AP406" s="264"/>
      <c r="AQ406" s="264"/>
      <c r="AR406" s="264"/>
      <c r="AS406" s="264"/>
      <c r="AT406" s="264"/>
    </row>
    <row r="407" spans="1:46" ht="45" customHeight="1" x14ac:dyDescent="0.25">
      <c r="A407" s="263" t="s">
        <v>380</v>
      </c>
      <c r="B407" s="263"/>
      <c r="C407" s="263"/>
      <c r="D407" s="263"/>
      <c r="E407" s="263"/>
      <c r="F407" s="263"/>
      <c r="G407" s="263"/>
      <c r="H407" s="263"/>
      <c r="I407" s="263"/>
      <c r="J407" s="263"/>
      <c r="K407" s="263"/>
      <c r="L407" s="263"/>
      <c r="M407" s="263"/>
      <c r="N407" s="263"/>
      <c r="O407" s="263"/>
      <c r="P407" s="263"/>
      <c r="Q407" s="71">
        <v>2</v>
      </c>
      <c r="R407" s="289"/>
      <c r="S407" s="290"/>
      <c r="T407" s="290"/>
      <c r="U407" s="290"/>
      <c r="V407" s="290"/>
      <c r="W407" s="290"/>
      <c r="X407" s="290"/>
      <c r="Y407" s="290"/>
      <c r="Z407" s="290"/>
      <c r="AA407" s="290"/>
      <c r="AB407" s="290"/>
      <c r="AC407" s="290"/>
      <c r="AD407" s="290"/>
      <c r="AE407" s="291"/>
      <c r="AF407" s="71">
        <v>2</v>
      </c>
      <c r="AG407" s="265"/>
      <c r="AH407" s="265"/>
      <c r="AI407" s="265"/>
      <c r="AJ407" s="265"/>
      <c r="AK407" s="265"/>
      <c r="AL407" s="265"/>
      <c r="AM407" s="265"/>
      <c r="AN407" s="265"/>
      <c r="AO407" s="265"/>
      <c r="AP407" s="265"/>
      <c r="AQ407" s="265"/>
      <c r="AR407" s="265"/>
      <c r="AS407" s="265"/>
      <c r="AT407" s="265"/>
    </row>
    <row r="408" spans="1:46" ht="45" customHeight="1" x14ac:dyDescent="0.25">
      <c r="A408" s="263" t="s">
        <v>381</v>
      </c>
      <c r="B408" s="263"/>
      <c r="C408" s="263"/>
      <c r="D408" s="263"/>
      <c r="E408" s="263"/>
      <c r="F408" s="263"/>
      <c r="G408" s="263"/>
      <c r="H408" s="263"/>
      <c r="I408" s="263"/>
      <c r="J408" s="263"/>
      <c r="K408" s="263"/>
      <c r="L408" s="263"/>
      <c r="M408" s="263"/>
      <c r="N408" s="263"/>
      <c r="O408" s="263"/>
      <c r="P408" s="263"/>
      <c r="Q408" s="71">
        <v>2</v>
      </c>
      <c r="R408" s="289"/>
      <c r="S408" s="290"/>
      <c r="T408" s="290"/>
      <c r="U408" s="290"/>
      <c r="V408" s="290"/>
      <c r="W408" s="290"/>
      <c r="X408" s="290"/>
      <c r="Y408" s="290"/>
      <c r="Z408" s="290"/>
      <c r="AA408" s="290"/>
      <c r="AB408" s="290"/>
      <c r="AC408" s="290"/>
      <c r="AD408" s="290"/>
      <c r="AE408" s="291"/>
      <c r="AF408" s="71">
        <v>2</v>
      </c>
      <c r="AG408" s="265"/>
      <c r="AH408" s="265"/>
      <c r="AI408" s="265"/>
      <c r="AJ408" s="265"/>
      <c r="AK408" s="265"/>
      <c r="AL408" s="265"/>
      <c r="AM408" s="265"/>
      <c r="AN408" s="265"/>
      <c r="AO408" s="265"/>
      <c r="AP408" s="265"/>
      <c r="AQ408" s="265"/>
      <c r="AR408" s="265"/>
      <c r="AS408" s="265"/>
      <c r="AT408" s="265"/>
    </row>
    <row r="409" spans="1:46" ht="45" customHeight="1" x14ac:dyDescent="0.25">
      <c r="A409" s="263" t="s">
        <v>382</v>
      </c>
      <c r="B409" s="263"/>
      <c r="C409" s="263"/>
      <c r="D409" s="263"/>
      <c r="E409" s="263"/>
      <c r="F409" s="263"/>
      <c r="G409" s="263"/>
      <c r="H409" s="263"/>
      <c r="I409" s="263"/>
      <c r="J409" s="263"/>
      <c r="K409" s="263"/>
      <c r="L409" s="263"/>
      <c r="M409" s="263"/>
      <c r="N409" s="263"/>
      <c r="O409" s="263"/>
      <c r="P409" s="263"/>
      <c r="Q409" s="71">
        <v>2</v>
      </c>
      <c r="R409" s="289"/>
      <c r="S409" s="290"/>
      <c r="T409" s="290"/>
      <c r="U409" s="290"/>
      <c r="V409" s="290"/>
      <c r="W409" s="290"/>
      <c r="X409" s="290"/>
      <c r="Y409" s="290"/>
      <c r="Z409" s="290"/>
      <c r="AA409" s="290"/>
      <c r="AB409" s="290"/>
      <c r="AC409" s="290"/>
      <c r="AD409" s="290"/>
      <c r="AE409" s="291"/>
      <c r="AF409" s="71">
        <v>2</v>
      </c>
      <c r="AG409" s="265"/>
      <c r="AH409" s="265"/>
      <c r="AI409" s="265"/>
      <c r="AJ409" s="265"/>
      <c r="AK409" s="265"/>
      <c r="AL409" s="265"/>
      <c r="AM409" s="265"/>
      <c r="AN409" s="265"/>
      <c r="AO409" s="265"/>
      <c r="AP409" s="265"/>
      <c r="AQ409" s="265"/>
      <c r="AR409" s="265"/>
      <c r="AS409" s="265"/>
      <c r="AT409" s="265"/>
    </row>
    <row r="410" spans="1:46" ht="45" customHeight="1" x14ac:dyDescent="0.25">
      <c r="A410" s="263" t="s">
        <v>383</v>
      </c>
      <c r="B410" s="263"/>
      <c r="C410" s="263"/>
      <c r="D410" s="263"/>
      <c r="E410" s="263"/>
      <c r="F410" s="263"/>
      <c r="G410" s="263"/>
      <c r="H410" s="263"/>
      <c r="I410" s="263"/>
      <c r="J410" s="263"/>
      <c r="K410" s="263"/>
      <c r="L410" s="263"/>
      <c r="M410" s="263"/>
      <c r="N410" s="263"/>
      <c r="O410" s="263"/>
      <c r="P410" s="263"/>
      <c r="Q410" s="71">
        <v>2</v>
      </c>
      <c r="R410" s="289"/>
      <c r="S410" s="290"/>
      <c r="T410" s="290"/>
      <c r="U410" s="290"/>
      <c r="V410" s="290"/>
      <c r="W410" s="290"/>
      <c r="X410" s="290"/>
      <c r="Y410" s="290"/>
      <c r="Z410" s="290"/>
      <c r="AA410" s="290"/>
      <c r="AB410" s="290"/>
      <c r="AC410" s="290"/>
      <c r="AD410" s="290"/>
      <c r="AE410" s="291"/>
      <c r="AF410" s="71">
        <v>2</v>
      </c>
      <c r="AG410" s="265"/>
      <c r="AH410" s="265"/>
      <c r="AI410" s="265"/>
      <c r="AJ410" s="265"/>
      <c r="AK410" s="265"/>
      <c r="AL410" s="265"/>
      <c r="AM410" s="265"/>
      <c r="AN410" s="265"/>
      <c r="AO410" s="265"/>
      <c r="AP410" s="265"/>
      <c r="AQ410" s="265"/>
      <c r="AR410" s="265"/>
      <c r="AS410" s="265"/>
      <c r="AT410" s="265"/>
    </row>
    <row r="411" spans="1:46" ht="45" customHeight="1" x14ac:dyDescent="0.25">
      <c r="A411" s="263" t="s">
        <v>384</v>
      </c>
      <c r="B411" s="263"/>
      <c r="C411" s="263"/>
      <c r="D411" s="263"/>
      <c r="E411" s="263"/>
      <c r="F411" s="263"/>
      <c r="G411" s="263"/>
      <c r="H411" s="263"/>
      <c r="I411" s="263"/>
      <c r="J411" s="263"/>
      <c r="K411" s="263"/>
      <c r="L411" s="263"/>
      <c r="M411" s="263"/>
      <c r="N411" s="263"/>
      <c r="O411" s="263"/>
      <c r="P411" s="263"/>
      <c r="Q411" s="71">
        <v>2</v>
      </c>
      <c r="R411" s="289"/>
      <c r="S411" s="290"/>
      <c r="T411" s="290"/>
      <c r="U411" s="290"/>
      <c r="V411" s="290"/>
      <c r="W411" s="290"/>
      <c r="X411" s="290"/>
      <c r="Y411" s="290"/>
      <c r="Z411" s="290"/>
      <c r="AA411" s="290"/>
      <c r="AB411" s="290"/>
      <c r="AC411" s="290"/>
      <c r="AD411" s="290"/>
      <c r="AE411" s="291"/>
      <c r="AF411" s="71">
        <v>2</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111</v>
      </c>
      <c r="B413" s="266"/>
      <c r="C413" s="266"/>
      <c r="D413" s="266"/>
      <c r="E413" s="266"/>
      <c r="F413" s="266"/>
      <c r="G413" s="266"/>
      <c r="H413" s="266"/>
      <c r="I413" s="266"/>
      <c r="J413" s="266"/>
      <c r="K413" s="266"/>
      <c r="L413" s="266"/>
      <c r="M413" s="266"/>
      <c r="N413" s="266"/>
      <c r="O413" s="266"/>
      <c r="P413" s="266"/>
      <c r="Q413" s="73" t="s">
        <v>99</v>
      </c>
      <c r="R413" s="267" t="s">
        <v>100</v>
      </c>
      <c r="S413" s="267"/>
      <c r="T413" s="267"/>
      <c r="U413" s="267"/>
      <c r="V413" s="267"/>
      <c r="W413" s="267"/>
      <c r="X413" s="267"/>
      <c r="Y413" s="267"/>
      <c r="Z413" s="267"/>
      <c r="AA413" s="267"/>
      <c r="AB413" s="267"/>
      <c r="AC413" s="267"/>
      <c r="AD413" s="267"/>
      <c r="AE413" s="267"/>
      <c r="AF413" s="74" t="s">
        <v>99</v>
      </c>
      <c r="AG413" s="268" t="s">
        <v>8</v>
      </c>
      <c r="AH413" s="268"/>
      <c r="AI413" s="268"/>
      <c r="AJ413" s="268"/>
      <c r="AK413" s="268"/>
      <c r="AL413" s="268"/>
      <c r="AM413" s="268"/>
      <c r="AN413" s="268"/>
      <c r="AO413" s="268"/>
      <c r="AP413" s="268"/>
      <c r="AQ413" s="268"/>
      <c r="AR413" s="268"/>
      <c r="AS413" s="268"/>
      <c r="AT413" s="268"/>
    </row>
    <row r="414" spans="1:46" ht="45" customHeight="1" x14ac:dyDescent="0.25">
      <c r="A414" s="263" t="s">
        <v>385</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5">
      <c r="A415" s="263" t="s">
        <v>386</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5">
      <c r="A416" s="263" t="s">
        <v>387</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400000000000006" customHeight="1" x14ac:dyDescent="0.25">
      <c r="A417" s="263" t="s">
        <v>388</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389</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21" spans="1:46" ht="45" customHeight="1" x14ac:dyDescent="0.25">
      <c r="A421" s="272" t="s">
        <v>390</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96</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330</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x14ac:dyDescent="0.3">
      <c r="A426" s="269" t="s">
        <v>76</v>
      </c>
      <c r="B426" s="269"/>
      <c r="C426" s="269"/>
      <c r="D426" s="269"/>
      <c r="E426" s="269"/>
      <c r="F426" s="269"/>
      <c r="G426" s="269"/>
      <c r="H426" s="269"/>
      <c r="I426" s="269"/>
      <c r="J426" s="269"/>
      <c r="K426" s="269"/>
      <c r="L426" s="269"/>
      <c r="M426" s="269"/>
      <c r="N426" s="269"/>
      <c r="O426" s="269"/>
      <c r="P426" s="269"/>
      <c r="Q426" s="69" t="s">
        <v>99</v>
      </c>
      <c r="R426" s="270" t="s">
        <v>100</v>
      </c>
      <c r="S426" s="270"/>
      <c r="T426" s="270"/>
      <c r="U426" s="270"/>
      <c r="V426" s="270"/>
      <c r="W426" s="270"/>
      <c r="X426" s="270"/>
      <c r="Y426" s="270"/>
      <c r="Z426" s="270"/>
      <c r="AA426" s="270"/>
      <c r="AB426" s="270"/>
      <c r="AC426" s="270"/>
      <c r="AD426" s="270"/>
      <c r="AE426" s="270"/>
      <c r="AF426" s="70" t="s">
        <v>99</v>
      </c>
      <c r="AG426" s="271" t="s">
        <v>8</v>
      </c>
      <c r="AH426" s="271"/>
      <c r="AI426" s="271"/>
      <c r="AJ426" s="271"/>
      <c r="AK426" s="271"/>
      <c r="AL426" s="271"/>
      <c r="AM426" s="271"/>
      <c r="AN426" s="271"/>
      <c r="AO426" s="271"/>
      <c r="AP426" s="271"/>
      <c r="AQ426" s="271"/>
      <c r="AR426" s="271"/>
      <c r="AS426" s="271"/>
      <c r="AT426" s="271"/>
    </row>
    <row r="427" spans="1:46" ht="45" customHeight="1" x14ac:dyDescent="0.25">
      <c r="A427" s="263" t="s">
        <v>101</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x14ac:dyDescent="0.25">
      <c r="A428" s="263" t="s">
        <v>141</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391</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x14ac:dyDescent="0.25">
      <c r="A430" s="263" t="s">
        <v>392</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x14ac:dyDescent="0.25">
      <c r="A431" s="263" t="s">
        <v>393</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5">
      <c r="A432" s="263" t="s">
        <v>394</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45" customHeight="1" x14ac:dyDescent="0.25">
      <c r="A433" s="263" t="s">
        <v>395</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396</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x14ac:dyDescent="0.25">
      <c r="A435" s="263" t="s">
        <v>397</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x14ac:dyDescent="0.25">
      <c r="A436" s="263" t="s">
        <v>398</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x14ac:dyDescent="0.25">
      <c r="A437" s="263" t="s">
        <v>399</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x14ac:dyDescent="0.25">
      <c r="A438" s="263" t="s">
        <v>400</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x14ac:dyDescent="0.25">
      <c r="A439" s="263" t="s">
        <v>401</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x14ac:dyDescent="0.25">
      <c r="A440" s="263" t="s">
        <v>402</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x14ac:dyDescent="0.25">
      <c r="A441" s="263" t="s">
        <v>403</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6" t="s">
        <v>111</v>
      </c>
      <c r="B443" s="266"/>
      <c r="C443" s="266"/>
      <c r="D443" s="266"/>
      <c r="E443" s="266"/>
      <c r="F443" s="266"/>
      <c r="G443" s="266"/>
      <c r="H443" s="266"/>
      <c r="I443" s="266"/>
      <c r="J443" s="266"/>
      <c r="K443" s="266"/>
      <c r="L443" s="266"/>
      <c r="M443" s="266"/>
      <c r="N443" s="266"/>
      <c r="O443" s="266"/>
      <c r="P443" s="266"/>
      <c r="Q443" s="73" t="s">
        <v>99</v>
      </c>
      <c r="R443" s="267" t="s">
        <v>100</v>
      </c>
      <c r="S443" s="267"/>
      <c r="T443" s="267"/>
      <c r="U443" s="267"/>
      <c r="V443" s="267"/>
      <c r="W443" s="267"/>
      <c r="X443" s="267"/>
      <c r="Y443" s="267"/>
      <c r="Z443" s="267"/>
      <c r="AA443" s="267"/>
      <c r="AB443" s="267"/>
      <c r="AC443" s="267"/>
      <c r="AD443" s="267"/>
      <c r="AE443" s="267"/>
      <c r="AF443" s="74" t="s">
        <v>99</v>
      </c>
      <c r="AG443" s="268" t="s">
        <v>8</v>
      </c>
      <c r="AH443" s="268"/>
      <c r="AI443" s="268"/>
      <c r="AJ443" s="268"/>
      <c r="AK443" s="268"/>
      <c r="AL443" s="268"/>
      <c r="AM443" s="268"/>
      <c r="AN443" s="268"/>
      <c r="AO443" s="268"/>
      <c r="AP443" s="268"/>
      <c r="AQ443" s="268"/>
      <c r="AR443" s="268"/>
      <c r="AS443" s="268"/>
      <c r="AT443" s="268"/>
    </row>
    <row r="444" spans="1:46" ht="45" customHeight="1" x14ac:dyDescent="0.25">
      <c r="A444" s="263" t="s">
        <v>404</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x14ac:dyDescent="0.25">
      <c r="A445" s="263" t="s">
        <v>405</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5">
      <c r="A446" s="263" t="s">
        <v>406</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900000000000006" customHeight="1" x14ac:dyDescent="0.25">
      <c r="A447" s="263" t="s">
        <v>407</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x14ac:dyDescent="0.25">
      <c r="A448" s="263" t="s">
        <v>408</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51" spans="1:46" ht="45" customHeight="1" x14ac:dyDescent="0.25">
      <c r="A451" s="272" t="s">
        <v>409</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96</v>
      </c>
      <c r="AH451" s="254"/>
      <c r="AI451" s="254"/>
      <c r="AJ451" s="254"/>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410</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76</v>
      </c>
      <c r="B456" s="269"/>
      <c r="C456" s="269"/>
      <c r="D456" s="269"/>
      <c r="E456" s="269"/>
      <c r="F456" s="269"/>
      <c r="G456" s="269"/>
      <c r="H456" s="269"/>
      <c r="I456" s="269"/>
      <c r="J456" s="269"/>
      <c r="K456" s="269"/>
      <c r="L456" s="269"/>
      <c r="M456" s="269"/>
      <c r="N456" s="269"/>
      <c r="O456" s="269"/>
      <c r="P456" s="269"/>
      <c r="Q456" s="69" t="s">
        <v>99</v>
      </c>
      <c r="R456" s="270" t="s">
        <v>100</v>
      </c>
      <c r="S456" s="270"/>
      <c r="T456" s="270"/>
      <c r="U456" s="270"/>
      <c r="V456" s="270"/>
      <c r="W456" s="270"/>
      <c r="X456" s="270"/>
      <c r="Y456" s="270"/>
      <c r="Z456" s="270"/>
      <c r="AA456" s="270"/>
      <c r="AB456" s="270"/>
      <c r="AC456" s="270"/>
      <c r="AD456" s="270"/>
      <c r="AE456" s="270"/>
      <c r="AF456" s="70" t="s">
        <v>99</v>
      </c>
      <c r="AG456" s="271" t="s">
        <v>8</v>
      </c>
      <c r="AH456" s="271"/>
      <c r="AI456" s="271"/>
      <c r="AJ456" s="271"/>
      <c r="AK456" s="271"/>
      <c r="AL456" s="271"/>
      <c r="AM456" s="271"/>
      <c r="AN456" s="271"/>
      <c r="AO456" s="271"/>
      <c r="AP456" s="271"/>
      <c r="AQ456" s="271"/>
      <c r="AR456" s="271"/>
      <c r="AS456" s="271"/>
      <c r="AT456" s="271"/>
    </row>
    <row r="457" spans="1:46" ht="45" customHeight="1" x14ac:dyDescent="0.25">
      <c r="A457" s="263" t="s">
        <v>101</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x14ac:dyDescent="0.25">
      <c r="A458" s="263" t="s">
        <v>141</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4" customHeight="1" x14ac:dyDescent="0.25">
      <c r="A459" s="263" t="s">
        <v>411</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x14ac:dyDescent="0.25">
      <c r="A460" s="263" t="s">
        <v>412</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x14ac:dyDescent="0.25">
      <c r="A461" s="263" t="s">
        <v>413</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x14ac:dyDescent="0.25">
      <c r="A462" s="263" t="s">
        <v>414</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x14ac:dyDescent="0.25">
      <c r="A463" s="263" t="s">
        <v>415</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416</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x14ac:dyDescent="0.25">
      <c r="A465" s="263" t="s">
        <v>257</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x14ac:dyDescent="0.25">
      <c r="A466" s="263" t="s">
        <v>417</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4" customHeight="1" x14ac:dyDescent="0.25">
      <c r="A467" s="263" t="s">
        <v>418</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5" customHeight="1" x14ac:dyDescent="0.25">
      <c r="A468" s="263" t="s">
        <v>419</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x14ac:dyDescent="0.25">
      <c r="A469" s="263" t="s">
        <v>420</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111</v>
      </c>
      <c r="B471" s="266"/>
      <c r="C471" s="266"/>
      <c r="D471" s="266"/>
      <c r="E471" s="266"/>
      <c r="F471" s="266"/>
      <c r="G471" s="266"/>
      <c r="H471" s="266"/>
      <c r="I471" s="266"/>
      <c r="J471" s="266"/>
      <c r="K471" s="266"/>
      <c r="L471" s="266"/>
      <c r="M471" s="266"/>
      <c r="N471" s="266"/>
      <c r="O471" s="266"/>
      <c r="P471" s="266"/>
      <c r="Q471" s="73" t="s">
        <v>99</v>
      </c>
      <c r="R471" s="267" t="s">
        <v>100</v>
      </c>
      <c r="S471" s="267"/>
      <c r="T471" s="267"/>
      <c r="U471" s="267"/>
      <c r="V471" s="267"/>
      <c r="W471" s="267"/>
      <c r="X471" s="267"/>
      <c r="Y471" s="267"/>
      <c r="Z471" s="267"/>
      <c r="AA471" s="267"/>
      <c r="AB471" s="267"/>
      <c r="AC471" s="267"/>
      <c r="AD471" s="267"/>
      <c r="AE471" s="267"/>
      <c r="AF471" s="74" t="s">
        <v>99</v>
      </c>
      <c r="AG471" s="268" t="s">
        <v>8</v>
      </c>
      <c r="AH471" s="268"/>
      <c r="AI471" s="268"/>
      <c r="AJ471" s="268"/>
      <c r="AK471" s="268"/>
      <c r="AL471" s="268"/>
      <c r="AM471" s="268"/>
      <c r="AN471" s="268"/>
      <c r="AO471" s="268"/>
      <c r="AP471" s="268"/>
      <c r="AQ471" s="268"/>
      <c r="AR471" s="268"/>
      <c r="AS471" s="268"/>
      <c r="AT471" s="268"/>
    </row>
    <row r="472" spans="1:46" ht="45" customHeight="1" x14ac:dyDescent="0.25">
      <c r="A472" s="263" t="s">
        <v>421</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x14ac:dyDescent="0.25">
      <c r="A473" s="263" t="s">
        <v>422</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x14ac:dyDescent="0.25">
      <c r="A474" s="263" t="s">
        <v>423</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5" customHeight="1" x14ac:dyDescent="0.25">
      <c r="A475" s="263" t="s">
        <v>424</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x14ac:dyDescent="0.25">
      <c r="A476" s="263" t="s">
        <v>425</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6" thickTop="1" x14ac:dyDescent="0.25"/>
    <row r="478" spans="1:46" ht="15.5" x14ac:dyDescent="0.25"/>
    <row r="479" spans="1:46" ht="45" customHeight="1" x14ac:dyDescent="0.25">
      <c r="A479" s="272" t="s">
        <v>426</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96</v>
      </c>
      <c r="AH479" s="254"/>
      <c r="AI479" s="254"/>
      <c r="AJ479" s="254"/>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427</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76</v>
      </c>
      <c r="B484" s="269"/>
      <c r="C484" s="269"/>
      <c r="D484" s="269"/>
      <c r="E484" s="269"/>
      <c r="F484" s="269"/>
      <c r="G484" s="269"/>
      <c r="H484" s="269"/>
      <c r="I484" s="269"/>
      <c r="J484" s="269"/>
      <c r="K484" s="269"/>
      <c r="L484" s="269"/>
      <c r="M484" s="269"/>
      <c r="N484" s="269"/>
      <c r="O484" s="269"/>
      <c r="P484" s="269"/>
      <c r="Q484" s="69" t="s">
        <v>99</v>
      </c>
      <c r="R484" s="270" t="s">
        <v>100</v>
      </c>
      <c r="S484" s="270"/>
      <c r="T484" s="270"/>
      <c r="U484" s="270"/>
      <c r="V484" s="270"/>
      <c r="W484" s="270"/>
      <c r="X484" s="270"/>
      <c r="Y484" s="270"/>
      <c r="Z484" s="270"/>
      <c r="AA484" s="270"/>
      <c r="AB484" s="270"/>
      <c r="AC484" s="270"/>
      <c r="AD484" s="270"/>
      <c r="AE484" s="270"/>
      <c r="AF484" s="70" t="s">
        <v>99</v>
      </c>
      <c r="AG484" s="271" t="s">
        <v>8</v>
      </c>
      <c r="AH484" s="271"/>
      <c r="AI484" s="271"/>
      <c r="AJ484" s="271"/>
      <c r="AK484" s="271"/>
      <c r="AL484" s="271"/>
      <c r="AM484" s="271"/>
      <c r="AN484" s="271"/>
      <c r="AO484" s="271"/>
      <c r="AP484" s="271"/>
      <c r="AQ484" s="271"/>
      <c r="AR484" s="271"/>
      <c r="AS484" s="271"/>
      <c r="AT484" s="271"/>
    </row>
    <row r="485" spans="1:46" ht="45" customHeight="1" x14ac:dyDescent="0.25">
      <c r="A485" s="263" t="s">
        <v>101</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x14ac:dyDescent="0.25">
      <c r="A486" s="263" t="s">
        <v>141</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4" customHeight="1" x14ac:dyDescent="0.25">
      <c r="A487" s="263" t="s">
        <v>428</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429</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x14ac:dyDescent="0.25">
      <c r="A489" s="263" t="s">
        <v>430</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x14ac:dyDescent="0.25">
      <c r="A490" s="263" t="s">
        <v>431</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x14ac:dyDescent="0.25">
      <c r="A491" s="263" t="s">
        <v>432</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x14ac:dyDescent="0.25">
      <c r="A492" s="263" t="s">
        <v>433</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400000000000006" customHeight="1" x14ac:dyDescent="0.25">
      <c r="A493" s="263" t="s">
        <v>434</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x14ac:dyDescent="0.25">
      <c r="A494" s="263" t="s">
        <v>435</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x14ac:dyDescent="0.25">
      <c r="A495" s="263" t="s">
        <v>436</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x14ac:dyDescent="0.25">
      <c r="A496" s="263" t="s">
        <v>437</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111</v>
      </c>
      <c r="B498" s="266"/>
      <c r="C498" s="266"/>
      <c r="D498" s="266"/>
      <c r="E498" s="266"/>
      <c r="F498" s="266"/>
      <c r="G498" s="266"/>
      <c r="H498" s="266"/>
      <c r="I498" s="266"/>
      <c r="J498" s="266"/>
      <c r="K498" s="266"/>
      <c r="L498" s="266"/>
      <c r="M498" s="266"/>
      <c r="N498" s="266"/>
      <c r="O498" s="266"/>
      <c r="P498" s="266"/>
      <c r="Q498" s="73" t="s">
        <v>99</v>
      </c>
      <c r="R498" s="267" t="s">
        <v>100</v>
      </c>
      <c r="S498" s="267"/>
      <c r="T498" s="267"/>
      <c r="U498" s="267"/>
      <c r="V498" s="267"/>
      <c r="W498" s="267"/>
      <c r="X498" s="267"/>
      <c r="Y498" s="267"/>
      <c r="Z498" s="267"/>
      <c r="AA498" s="267"/>
      <c r="AB498" s="267"/>
      <c r="AC498" s="267"/>
      <c r="AD498" s="267"/>
      <c r="AE498" s="267"/>
      <c r="AF498" s="74" t="s">
        <v>99</v>
      </c>
      <c r="AG498" s="268" t="s">
        <v>8</v>
      </c>
      <c r="AH498" s="268"/>
      <c r="AI498" s="268"/>
      <c r="AJ498" s="268"/>
      <c r="AK498" s="268"/>
      <c r="AL498" s="268"/>
      <c r="AM498" s="268"/>
      <c r="AN498" s="268"/>
      <c r="AO498" s="268"/>
      <c r="AP498" s="268"/>
      <c r="AQ498" s="268"/>
      <c r="AR498" s="268"/>
      <c r="AS498" s="268"/>
      <c r="AT498" s="268"/>
    </row>
    <row r="499" spans="1:46" ht="45" customHeight="1" x14ac:dyDescent="0.25">
      <c r="A499" s="263" t="s">
        <v>243</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x14ac:dyDescent="0.25">
      <c r="A500" s="263" t="s">
        <v>244</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5">
      <c r="A501" s="263" t="s">
        <v>245</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5" customHeight="1" x14ac:dyDescent="0.25">
      <c r="A502" s="263" t="s">
        <v>246</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x14ac:dyDescent="0.25">
      <c r="A503" s="263" t="s">
        <v>438</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439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96</v>
      </c>
      <c r="AH506" s="254"/>
      <c r="AI506" s="254"/>
      <c r="AJ506" s="254"/>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3" t="s">
        <v>440</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x14ac:dyDescent="0.3">
      <c r="A511" s="269" t="s">
        <v>76</v>
      </c>
      <c r="B511" s="269"/>
      <c r="C511" s="269"/>
      <c r="D511" s="269"/>
      <c r="E511" s="269"/>
      <c r="F511" s="269"/>
      <c r="G511" s="269"/>
      <c r="H511" s="269"/>
      <c r="I511" s="269"/>
      <c r="J511" s="269"/>
      <c r="K511" s="269"/>
      <c r="L511" s="269"/>
      <c r="M511" s="269"/>
      <c r="N511" s="269"/>
      <c r="O511" s="269"/>
      <c r="P511" s="269"/>
      <c r="Q511" s="69" t="s">
        <v>99</v>
      </c>
      <c r="R511" s="270" t="s">
        <v>100</v>
      </c>
      <c r="S511" s="270"/>
      <c r="T511" s="270"/>
      <c r="U511" s="270"/>
      <c r="V511" s="270"/>
      <c r="W511" s="270"/>
      <c r="X511" s="270"/>
      <c r="Y511" s="270"/>
      <c r="Z511" s="270"/>
      <c r="AA511" s="270"/>
      <c r="AB511" s="270"/>
      <c r="AC511" s="270"/>
      <c r="AD511" s="270"/>
      <c r="AE511" s="270"/>
      <c r="AF511" s="70" t="s">
        <v>99</v>
      </c>
      <c r="AG511" s="271" t="s">
        <v>8</v>
      </c>
      <c r="AH511" s="271"/>
      <c r="AI511" s="271"/>
      <c r="AJ511" s="271"/>
      <c r="AK511" s="271"/>
      <c r="AL511" s="271"/>
      <c r="AM511" s="271"/>
      <c r="AN511" s="271"/>
      <c r="AO511" s="271"/>
      <c r="AP511" s="271"/>
      <c r="AQ511" s="271"/>
      <c r="AR511" s="271"/>
      <c r="AS511" s="271"/>
      <c r="AT511" s="271"/>
    </row>
    <row r="512" spans="1:46" ht="45" customHeight="1" x14ac:dyDescent="0.25">
      <c r="A512" s="263" t="s">
        <v>101</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45" customHeight="1" x14ac:dyDescent="0.25">
      <c r="A513" s="263" t="s">
        <v>141</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5">
      <c r="A514" s="263" t="s">
        <v>441</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x14ac:dyDescent="0.25">
      <c r="A515" s="263" t="s">
        <v>442</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x14ac:dyDescent="0.25">
      <c r="A516" s="263" t="s">
        <v>443</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x14ac:dyDescent="0.25">
      <c r="A517" s="263" t="s">
        <v>444</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x14ac:dyDescent="0.25">
      <c r="A518" s="263" t="s">
        <v>445</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x14ac:dyDescent="0.25">
      <c r="A519" s="263" t="s">
        <v>446</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x14ac:dyDescent="0.25">
      <c r="A520" s="263" t="s">
        <v>447</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x14ac:dyDescent="0.25">
      <c r="A521" s="263" t="s">
        <v>448</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x14ac:dyDescent="0.25">
      <c r="A522" s="263" t="s">
        <v>449</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x14ac:dyDescent="0.25">
      <c r="A523" s="263" t="s">
        <v>450</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x14ac:dyDescent="0.25">
      <c r="A524" s="263" t="s">
        <v>451</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150000000000006" customHeight="1" x14ac:dyDescent="0.25">
      <c r="A525" s="263" t="s">
        <v>452</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x14ac:dyDescent="0.25">
      <c r="A526" s="263" t="s">
        <v>453</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x14ac:dyDescent="0.25">
      <c r="A527" s="263" t="s">
        <v>454</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x14ac:dyDescent="0.25">
      <c r="A528" s="263" t="s">
        <v>455</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x14ac:dyDescent="0.25">
      <c r="A529" s="263" t="s">
        <v>456</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x14ac:dyDescent="0.25">
      <c r="A530" s="263" t="s">
        <v>457</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x14ac:dyDescent="0.25">
      <c r="A531" s="263" t="s">
        <v>458</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x14ac:dyDescent="0.25">
      <c r="A532" s="263" t="s">
        <v>459</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x14ac:dyDescent="0.25">
      <c r="A533" s="263" t="s">
        <v>460</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111</v>
      </c>
      <c r="B535" s="266"/>
      <c r="C535" s="266"/>
      <c r="D535" s="266"/>
      <c r="E535" s="266"/>
      <c r="F535" s="266"/>
      <c r="G535" s="266"/>
      <c r="H535" s="266"/>
      <c r="I535" s="266"/>
      <c r="J535" s="266"/>
      <c r="K535" s="266"/>
      <c r="L535" s="266"/>
      <c r="M535" s="266"/>
      <c r="N535" s="266"/>
      <c r="O535" s="266"/>
      <c r="P535" s="266"/>
      <c r="Q535" s="73" t="s">
        <v>99</v>
      </c>
      <c r="R535" s="267" t="s">
        <v>100</v>
      </c>
      <c r="S535" s="267"/>
      <c r="T535" s="267"/>
      <c r="U535" s="267"/>
      <c r="V535" s="267"/>
      <c r="W535" s="267"/>
      <c r="X535" s="267"/>
      <c r="Y535" s="267"/>
      <c r="Z535" s="267"/>
      <c r="AA535" s="267"/>
      <c r="AB535" s="267"/>
      <c r="AC535" s="267"/>
      <c r="AD535" s="267"/>
      <c r="AE535" s="267"/>
      <c r="AF535" s="74" t="s">
        <v>99</v>
      </c>
      <c r="AG535" s="268" t="s">
        <v>8</v>
      </c>
      <c r="AH535" s="268"/>
      <c r="AI535" s="268"/>
      <c r="AJ535" s="268"/>
      <c r="AK535" s="268"/>
      <c r="AL535" s="268"/>
      <c r="AM535" s="268"/>
      <c r="AN535" s="268"/>
      <c r="AO535" s="268"/>
      <c r="AP535" s="268"/>
      <c r="AQ535" s="268"/>
      <c r="AR535" s="268"/>
      <c r="AS535" s="268"/>
      <c r="AT535" s="268"/>
    </row>
    <row r="536" spans="1:46" ht="45" customHeight="1" x14ac:dyDescent="0.25">
      <c r="A536" s="263" t="s">
        <v>385</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x14ac:dyDescent="0.25">
      <c r="A537" s="263" t="s">
        <v>386</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387</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650000000000006" customHeight="1" x14ac:dyDescent="0.25">
      <c r="A539" s="263" t="s">
        <v>388</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461</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6" thickTop="1" x14ac:dyDescent="0.25">
      <c r="AF541" s="24"/>
    </row>
    <row r="542" spans="1:46" ht="15.5" x14ac:dyDescent="0.25"/>
    <row r="543" spans="1:46" ht="45" customHeight="1" x14ac:dyDescent="0.25">
      <c r="A543" s="272" t="s">
        <v>462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96</v>
      </c>
      <c r="AH543" s="254"/>
      <c r="AI543" s="254"/>
      <c r="AJ543" s="254"/>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3" t="s">
        <v>463</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x14ac:dyDescent="0.3">
      <c r="A548" s="269" t="s">
        <v>76</v>
      </c>
      <c r="B548" s="269"/>
      <c r="C548" s="269"/>
      <c r="D548" s="269"/>
      <c r="E548" s="269"/>
      <c r="F548" s="269"/>
      <c r="G548" s="269"/>
      <c r="H548" s="269"/>
      <c r="I548" s="269"/>
      <c r="J548" s="269"/>
      <c r="K548" s="269"/>
      <c r="L548" s="269"/>
      <c r="M548" s="269"/>
      <c r="N548" s="269"/>
      <c r="O548" s="269"/>
      <c r="P548" s="269"/>
      <c r="Q548" s="69" t="s">
        <v>99</v>
      </c>
      <c r="R548" s="270" t="s">
        <v>100</v>
      </c>
      <c r="S548" s="270"/>
      <c r="T548" s="270"/>
      <c r="U548" s="270"/>
      <c r="V548" s="270"/>
      <c r="W548" s="270"/>
      <c r="X548" s="270"/>
      <c r="Y548" s="270"/>
      <c r="Z548" s="270"/>
      <c r="AA548" s="270"/>
      <c r="AB548" s="270"/>
      <c r="AC548" s="270"/>
      <c r="AD548" s="270"/>
      <c r="AE548" s="270"/>
      <c r="AF548" s="70" t="s">
        <v>99</v>
      </c>
      <c r="AG548" s="271" t="s">
        <v>8</v>
      </c>
      <c r="AH548" s="271"/>
      <c r="AI548" s="271"/>
      <c r="AJ548" s="271"/>
      <c r="AK548" s="271"/>
      <c r="AL548" s="271"/>
      <c r="AM548" s="271"/>
      <c r="AN548" s="271"/>
      <c r="AO548" s="271"/>
      <c r="AP548" s="271"/>
      <c r="AQ548" s="271"/>
      <c r="AR548" s="271"/>
      <c r="AS548" s="271"/>
      <c r="AT548" s="271"/>
    </row>
    <row r="549" spans="1:46" ht="62.5" customHeight="1" x14ac:dyDescent="0.25">
      <c r="A549" s="263" t="s">
        <v>464</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x14ac:dyDescent="0.25">
      <c r="A550" s="263" t="s">
        <v>141</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x14ac:dyDescent="0.25">
      <c r="A551" s="263" t="s">
        <v>465</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4" customHeight="1" x14ac:dyDescent="0.25">
      <c r="A552" s="263" t="s">
        <v>466</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x14ac:dyDescent="0.25">
      <c r="A553" s="263" t="s">
        <v>467</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x14ac:dyDescent="0.25">
      <c r="A554" s="263" t="s">
        <v>468</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5">
      <c r="A555" s="263" t="s">
        <v>469</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x14ac:dyDescent="0.25">
      <c r="A556" s="263" t="s">
        <v>470</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5" customHeight="1" x14ac:dyDescent="0.25">
      <c r="A557" s="263" t="s">
        <v>471</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x14ac:dyDescent="0.25">
      <c r="A558" s="263" t="s">
        <v>472</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x14ac:dyDescent="0.25">
      <c r="A559" s="263" t="s">
        <v>473</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x14ac:dyDescent="0.25">
      <c r="A560" s="263" t="s">
        <v>474</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x14ac:dyDescent="0.25">
      <c r="A561" s="263" t="s">
        <v>475</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x14ac:dyDescent="0.25">
      <c r="A562" s="263" t="s">
        <v>476</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x14ac:dyDescent="0.25">
      <c r="A563" s="263" t="s">
        <v>477</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x14ac:dyDescent="0.25">
      <c r="A564" s="263" t="s">
        <v>478</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x14ac:dyDescent="0.25">
      <c r="A565" s="263" t="s">
        <v>479</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5">
      <c r="A566" s="263" t="s">
        <v>480</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5">
      <c r="A567" s="263" t="s">
        <v>481</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6" t="s">
        <v>111</v>
      </c>
      <c r="B569" s="266"/>
      <c r="C569" s="266"/>
      <c r="D569" s="266"/>
      <c r="E569" s="266"/>
      <c r="F569" s="266"/>
      <c r="G569" s="266"/>
      <c r="H569" s="266"/>
      <c r="I569" s="266"/>
      <c r="J569" s="266"/>
      <c r="K569" s="266"/>
      <c r="L569" s="266"/>
      <c r="M569" s="266"/>
      <c r="N569" s="266"/>
      <c r="O569" s="266"/>
      <c r="P569" s="266"/>
      <c r="Q569" s="73" t="s">
        <v>99</v>
      </c>
      <c r="R569" s="267" t="s">
        <v>100</v>
      </c>
      <c r="S569" s="267"/>
      <c r="T569" s="267"/>
      <c r="U569" s="267"/>
      <c r="V569" s="267"/>
      <c r="W569" s="267"/>
      <c r="X569" s="267"/>
      <c r="Y569" s="267"/>
      <c r="Z569" s="267"/>
      <c r="AA569" s="267"/>
      <c r="AB569" s="267"/>
      <c r="AC569" s="267"/>
      <c r="AD569" s="267"/>
      <c r="AE569" s="267"/>
      <c r="AF569" s="74" t="s">
        <v>99</v>
      </c>
      <c r="AG569" s="268" t="s">
        <v>8</v>
      </c>
      <c r="AH569" s="268"/>
      <c r="AI569" s="268"/>
      <c r="AJ569" s="268"/>
      <c r="AK569" s="268"/>
      <c r="AL569" s="268"/>
      <c r="AM569" s="268"/>
      <c r="AN569" s="268"/>
      <c r="AO569" s="268"/>
      <c r="AP569" s="268"/>
      <c r="AQ569" s="268"/>
      <c r="AR569" s="268"/>
      <c r="AS569" s="268"/>
      <c r="AT569" s="268"/>
    </row>
    <row r="570" spans="1:46" ht="45" customHeight="1" x14ac:dyDescent="0.25">
      <c r="A570" s="263" t="s">
        <v>482</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5">
      <c r="A571" s="263" t="s">
        <v>483</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484</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x14ac:dyDescent="0.25">
      <c r="A573" s="263" t="s">
        <v>485</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486</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x14ac:dyDescent="0.25">
      <c r="A577" s="272" t="s">
        <v>487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96</v>
      </c>
      <c r="AH577" s="254"/>
      <c r="AI577" s="254"/>
      <c r="AJ577" s="254"/>
      <c r="AK577" s="75">
        <f>(('Artículo 121 (resumen PI)'!C28*0.8+'Artículo 121 (resumen PI)'!F28*0.2)+('Artículo 121 (resumen PNT)'!C28*0.8+'Artículo 121 (resumen PNT)'!F28*0.2))/2</f>
        <v>99.999999999999957</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488</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76</v>
      </c>
      <c r="B582" s="269"/>
      <c r="C582" s="269"/>
      <c r="D582" s="269"/>
      <c r="E582" s="269"/>
      <c r="F582" s="269"/>
      <c r="G582" s="269"/>
      <c r="H582" s="269"/>
      <c r="I582" s="269"/>
      <c r="J582" s="269"/>
      <c r="K582" s="269"/>
      <c r="L582" s="269"/>
      <c r="M582" s="269"/>
      <c r="N582" s="269"/>
      <c r="O582" s="269"/>
      <c r="P582" s="269"/>
      <c r="Q582" s="69" t="s">
        <v>99</v>
      </c>
      <c r="R582" s="270" t="s">
        <v>100</v>
      </c>
      <c r="S582" s="270"/>
      <c r="T582" s="270"/>
      <c r="U582" s="270"/>
      <c r="V582" s="270"/>
      <c r="W582" s="270"/>
      <c r="X582" s="270"/>
      <c r="Y582" s="270"/>
      <c r="Z582" s="270"/>
      <c r="AA582" s="270"/>
      <c r="AB582" s="270"/>
      <c r="AC582" s="270"/>
      <c r="AD582" s="270"/>
      <c r="AE582" s="270"/>
      <c r="AF582" s="70" t="s">
        <v>99</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101</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x14ac:dyDescent="0.25">
      <c r="A584" s="263" t="s">
        <v>141</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650000000000006" customHeight="1" x14ac:dyDescent="0.25">
      <c r="A585" s="263" t="s">
        <v>489</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234</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490</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491</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x14ac:dyDescent="0.25">
      <c r="A589" s="263" t="s">
        <v>492</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x14ac:dyDescent="0.25">
      <c r="A590" s="263" t="s">
        <v>493</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x14ac:dyDescent="0.25">
      <c r="A591" s="263" t="s">
        <v>494</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400000000000006" customHeight="1" x14ac:dyDescent="0.25">
      <c r="A592" s="263" t="s">
        <v>495</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x14ac:dyDescent="0.25">
      <c r="A593" s="263" t="s">
        <v>496</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5">
      <c r="A594" s="263" t="s">
        <v>497</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x14ac:dyDescent="0.25">
      <c r="A595" s="263" t="s">
        <v>498</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150000000000006" customHeight="1" x14ac:dyDescent="0.25">
      <c r="A596" s="263" t="s">
        <v>499</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x14ac:dyDescent="0.25">
      <c r="A597" s="263" t="s">
        <v>500</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x14ac:dyDescent="0.25">
      <c r="A598" s="263" t="s">
        <v>501</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x14ac:dyDescent="0.25">
      <c r="A599" s="263" t="s">
        <v>502</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x14ac:dyDescent="0.25">
      <c r="A600" s="263" t="s">
        <v>503</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x14ac:dyDescent="0.25">
      <c r="A601" s="263" t="s">
        <v>504</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x14ac:dyDescent="0.25">
      <c r="A602" s="263" t="s">
        <v>505</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x14ac:dyDescent="0.25">
      <c r="A603" s="263" t="s">
        <v>506</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x14ac:dyDescent="0.25">
      <c r="A604" s="263" t="s">
        <v>507</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x14ac:dyDescent="0.25">
      <c r="A605" s="263" t="s">
        <v>508</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x14ac:dyDescent="0.25">
      <c r="A606" s="263" t="s">
        <v>509</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x14ac:dyDescent="0.25">
      <c r="A607" s="263" t="s">
        <v>510</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x14ac:dyDescent="0.25">
      <c r="A608" s="263" t="s">
        <v>511</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5" customHeight="1" x14ac:dyDescent="0.25">
      <c r="A609" s="263" t="s">
        <v>512</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513</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x14ac:dyDescent="0.25">
      <c r="A613" s="263" t="s">
        <v>514</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x14ac:dyDescent="0.25">
      <c r="A614" s="263" t="s">
        <v>515</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61.4" customHeight="1" x14ac:dyDescent="0.25">
      <c r="A615" s="263" t="s">
        <v>516</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 customHeight="1" x14ac:dyDescent="0.25">
      <c r="A616" s="263" t="s">
        <v>517</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9" spans="1:46" ht="45" customHeight="1" x14ac:dyDescent="0.25">
      <c r="A619" s="272" t="s">
        <v>518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96</v>
      </c>
      <c r="AH619" s="254"/>
      <c r="AI619" s="254"/>
      <c r="AJ619" s="254"/>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519</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76</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ht="45" customHeight="1" x14ac:dyDescent="0.25">
      <c r="A625" s="263" t="s">
        <v>520</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x14ac:dyDescent="0.25">
      <c r="A626" s="263" t="s">
        <v>141</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x14ac:dyDescent="0.25">
      <c r="A627" s="263" t="s">
        <v>521</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x14ac:dyDescent="0.25">
      <c r="A628" s="263" t="s">
        <v>522</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x14ac:dyDescent="0.25">
      <c r="A629" s="263" t="s">
        <v>523</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5" customHeight="1" x14ac:dyDescent="0.25">
      <c r="A630" s="263" t="s">
        <v>524</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x14ac:dyDescent="0.25">
      <c r="A631" s="263" t="s">
        <v>525</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x14ac:dyDescent="0.25">
      <c r="A632" s="263" t="s">
        <v>526</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5" customHeight="1" x14ac:dyDescent="0.25">
      <c r="A633" s="263" t="s">
        <v>527</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5" customHeight="1" x14ac:dyDescent="0.25">
      <c r="A634" s="263" t="s">
        <v>528</v>
      </c>
      <c r="B634" s="263"/>
      <c r="C634" s="263"/>
      <c r="D634" s="263"/>
      <c r="E634" s="263"/>
      <c r="F634" s="263"/>
      <c r="G634" s="263"/>
      <c r="H634" s="263"/>
      <c r="I634" s="263"/>
      <c r="J634" s="263"/>
      <c r="K634" s="263"/>
      <c r="L634" s="263"/>
      <c r="M634" s="263"/>
      <c r="N634" s="263"/>
      <c r="O634" s="263"/>
      <c r="P634" s="263"/>
      <c r="Q634" s="71">
        <v>2</v>
      </c>
      <c r="R634" s="289"/>
      <c r="S634" s="290"/>
      <c r="T634" s="290"/>
      <c r="U634" s="290"/>
      <c r="V634" s="290"/>
      <c r="W634" s="290"/>
      <c r="X634" s="290"/>
      <c r="Y634" s="290"/>
      <c r="Z634" s="290"/>
      <c r="AA634" s="290"/>
      <c r="AB634" s="290"/>
      <c r="AC634" s="290"/>
      <c r="AD634" s="290"/>
      <c r="AE634" s="291"/>
      <c r="AF634" s="71">
        <v>2</v>
      </c>
      <c r="AG634" s="289"/>
      <c r="AH634" s="290"/>
      <c r="AI634" s="290"/>
      <c r="AJ634" s="290"/>
      <c r="AK634" s="290"/>
      <c r="AL634" s="290"/>
      <c r="AM634" s="290"/>
      <c r="AN634" s="290"/>
      <c r="AO634" s="290"/>
      <c r="AP634" s="290"/>
      <c r="AQ634" s="290"/>
      <c r="AR634" s="290"/>
      <c r="AS634" s="290"/>
      <c r="AT634" s="291"/>
    </row>
    <row r="635" spans="1:46" ht="45" customHeight="1" x14ac:dyDescent="0.25">
      <c r="A635" s="292" t="s">
        <v>529</v>
      </c>
      <c r="B635" s="293"/>
      <c r="C635" s="293"/>
      <c r="D635" s="293"/>
      <c r="E635" s="293"/>
      <c r="F635" s="293"/>
      <c r="G635" s="293"/>
      <c r="H635" s="293"/>
      <c r="I635" s="293"/>
      <c r="J635" s="293"/>
      <c r="K635" s="293"/>
      <c r="L635" s="293"/>
      <c r="M635" s="293"/>
      <c r="N635" s="293"/>
      <c r="O635" s="293"/>
      <c r="P635" s="294"/>
      <c r="Q635" s="71">
        <v>2</v>
      </c>
      <c r="R635" s="289"/>
      <c r="S635" s="290"/>
      <c r="T635" s="290"/>
      <c r="U635" s="290"/>
      <c r="V635" s="290"/>
      <c r="W635" s="290"/>
      <c r="X635" s="290"/>
      <c r="Y635" s="290"/>
      <c r="Z635" s="290"/>
      <c r="AA635" s="290"/>
      <c r="AB635" s="290"/>
      <c r="AC635" s="290"/>
      <c r="AD635" s="290"/>
      <c r="AE635" s="291"/>
      <c r="AF635" s="71">
        <v>2</v>
      </c>
      <c r="AG635" s="289"/>
      <c r="AH635" s="290"/>
      <c r="AI635" s="290"/>
      <c r="AJ635" s="290"/>
      <c r="AK635" s="290"/>
      <c r="AL635" s="290"/>
      <c r="AM635" s="290"/>
      <c r="AN635" s="290"/>
      <c r="AO635" s="290"/>
      <c r="AP635" s="290"/>
      <c r="AQ635" s="290"/>
      <c r="AR635" s="290"/>
      <c r="AS635" s="290"/>
      <c r="AT635" s="291"/>
    </row>
    <row r="636" spans="1:46" ht="45" customHeight="1" x14ac:dyDescent="0.25">
      <c r="A636" s="263" t="s">
        <v>530</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x14ac:dyDescent="0.25">
      <c r="A637" s="263" t="s">
        <v>531</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x14ac:dyDescent="0.25">
      <c r="A638" s="263" t="s">
        <v>532</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x14ac:dyDescent="0.25">
      <c r="A639" s="263" t="s">
        <v>533</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x14ac:dyDescent="0.25">
      <c r="A640" s="263" t="s">
        <v>534</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x14ac:dyDescent="0.25">
      <c r="A641" s="263" t="s">
        <v>535</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x14ac:dyDescent="0.25">
      <c r="A642" s="263" t="s">
        <v>536</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x14ac:dyDescent="0.25">
      <c r="A643" s="263" t="s">
        <v>537</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68.900000000000006" customHeight="1" x14ac:dyDescent="0.25">
      <c r="A644" s="263" t="s">
        <v>538</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7.9" customHeight="1" x14ac:dyDescent="0.25">
      <c r="A645" s="263" t="s">
        <v>539</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x14ac:dyDescent="0.25">
      <c r="A646" s="263" t="s">
        <v>540</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5" customHeight="1" x14ac:dyDescent="0.25">
      <c r="A647" s="263" t="s">
        <v>541</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6" t="s">
        <v>111</v>
      </c>
      <c r="B649" s="266"/>
      <c r="C649" s="266"/>
      <c r="D649" s="266"/>
      <c r="E649" s="266"/>
      <c r="F649" s="266"/>
      <c r="G649" s="266"/>
      <c r="H649" s="266"/>
      <c r="I649" s="266"/>
      <c r="J649" s="266"/>
      <c r="K649" s="266"/>
      <c r="L649" s="266"/>
      <c r="M649" s="266"/>
      <c r="N649" s="266"/>
      <c r="O649" s="266"/>
      <c r="P649" s="266"/>
      <c r="Q649" s="73" t="s">
        <v>99</v>
      </c>
      <c r="R649" s="267" t="s">
        <v>100</v>
      </c>
      <c r="S649" s="267"/>
      <c r="T649" s="267"/>
      <c r="U649" s="267"/>
      <c r="V649" s="267"/>
      <c r="W649" s="267"/>
      <c r="X649" s="267"/>
      <c r="Y649" s="267"/>
      <c r="Z649" s="267"/>
      <c r="AA649" s="267"/>
      <c r="AB649" s="267"/>
      <c r="AC649" s="267"/>
      <c r="AD649" s="267"/>
      <c r="AE649" s="267"/>
      <c r="AF649" s="74" t="s">
        <v>99</v>
      </c>
      <c r="AG649" s="268" t="s">
        <v>8</v>
      </c>
      <c r="AH649" s="268"/>
      <c r="AI649" s="268"/>
      <c r="AJ649" s="268"/>
      <c r="AK649" s="268"/>
      <c r="AL649" s="268"/>
      <c r="AM649" s="268"/>
      <c r="AN649" s="268"/>
      <c r="AO649" s="268"/>
      <c r="AP649" s="268"/>
      <c r="AQ649" s="268"/>
      <c r="AR649" s="268"/>
      <c r="AS649" s="268"/>
      <c r="AT649" s="268"/>
    </row>
    <row r="650" spans="1:46" ht="45" customHeight="1" x14ac:dyDescent="0.25">
      <c r="A650" s="263" t="s">
        <v>542</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543</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x14ac:dyDescent="0.25">
      <c r="A652" s="263" t="s">
        <v>544</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150000000000006" customHeight="1" x14ac:dyDescent="0.25">
      <c r="A653" s="263" t="s">
        <v>545</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x14ac:dyDescent="0.25">
      <c r="A654" s="263" t="s">
        <v>546</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4.5" x14ac:dyDescent="0.3">
      <c r="A657" s="272" t="s">
        <v>547</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96</v>
      </c>
      <c r="AH657" s="278"/>
      <c r="AI657" s="278"/>
      <c r="AJ657" s="278"/>
      <c r="AK657" s="75">
        <f>(('Artículo 121 (resumen PI)'!C30*0.8+'Artículo 121 (resumen PI)'!F30*0.2)+('Artículo 121 (resumen PNT)'!C30*0.8+'Artículo 121 (resumen PNT)'!F30*0.2))/2</f>
        <v>99.000000000000028</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364</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x14ac:dyDescent="0.25">
      <c r="A662" s="269" t="s">
        <v>76</v>
      </c>
      <c r="B662" s="269"/>
      <c r="C662" s="269"/>
      <c r="D662" s="269"/>
      <c r="E662" s="269"/>
      <c r="F662" s="269"/>
      <c r="G662" s="269"/>
      <c r="H662" s="269"/>
      <c r="I662" s="269"/>
      <c r="J662" s="269"/>
      <c r="K662" s="269"/>
      <c r="L662" s="269"/>
      <c r="M662" s="269"/>
      <c r="N662" s="269"/>
      <c r="O662" s="269"/>
      <c r="P662" s="269"/>
      <c r="Q662" s="69" t="s">
        <v>99</v>
      </c>
      <c r="R662" s="270" t="s">
        <v>100</v>
      </c>
      <c r="S662" s="270"/>
      <c r="T662" s="270"/>
      <c r="U662" s="270"/>
      <c r="V662" s="270"/>
      <c r="W662" s="270"/>
      <c r="X662" s="270"/>
      <c r="Y662" s="270"/>
      <c r="Z662" s="270"/>
      <c r="AA662" s="270"/>
      <c r="AB662" s="270"/>
      <c r="AC662" s="270"/>
      <c r="AD662" s="270"/>
      <c r="AE662" s="270"/>
      <c r="AF662" s="70" t="s">
        <v>99</v>
      </c>
      <c r="AG662" s="271" t="s">
        <v>8</v>
      </c>
      <c r="AH662" s="271"/>
      <c r="AI662" s="271"/>
      <c r="AJ662" s="271"/>
      <c r="AK662" s="271"/>
      <c r="AL662" s="271"/>
      <c r="AM662" s="271"/>
      <c r="AN662" s="271"/>
      <c r="AO662" s="271"/>
      <c r="AP662" s="271"/>
      <c r="AQ662" s="271"/>
      <c r="AR662" s="271"/>
      <c r="AS662" s="271"/>
      <c r="AT662" s="271"/>
    </row>
    <row r="663" spans="1:46" ht="45" customHeight="1" x14ac:dyDescent="0.25">
      <c r="A663" s="263" t="s">
        <v>101</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5">
      <c r="A664" s="263" t="s">
        <v>141</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548</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549</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5" customHeight="1" x14ac:dyDescent="0.25">
      <c r="A667" s="263" t="s">
        <v>550</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150000000000006" customHeight="1" x14ac:dyDescent="0.25">
      <c r="A668" s="263" t="s">
        <v>551</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x14ac:dyDescent="0.25">
      <c r="A669" s="263" t="s">
        <v>552</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5" customHeight="1" x14ac:dyDescent="0.25">
      <c r="A670" s="263" t="s">
        <v>553</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1" spans="1:46" ht="61.5" customHeight="1" x14ac:dyDescent="0.25">
      <c r="A671" s="263" t="s">
        <v>554</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555</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556</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9" customHeight="1" x14ac:dyDescent="0.25">
      <c r="A674" s="263" t="s">
        <v>557</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558</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x14ac:dyDescent="0.25">
      <c r="A676" s="263" t="s">
        <v>559</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x14ac:dyDescent="0.25">
      <c r="A677" s="263" t="s">
        <v>560</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5" customHeight="1" x14ac:dyDescent="0.25">
      <c r="A678" s="263" t="s">
        <v>561</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4" customHeight="1" x14ac:dyDescent="0.25">
      <c r="A679" s="263" t="s">
        <v>562</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563</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900000000000006" customHeight="1" x14ac:dyDescent="0.25">
      <c r="A681" s="263" t="s">
        <v>564</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x14ac:dyDescent="0.25">
      <c r="A682" s="263" t="s">
        <v>565</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x14ac:dyDescent="0.25">
      <c r="A683" s="263" t="s">
        <v>566</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x14ac:dyDescent="0.25">
      <c r="A684" s="263" t="s">
        <v>567</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568</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x14ac:dyDescent="0.25">
      <c r="A686" s="263" t="s">
        <v>569</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x14ac:dyDescent="0.25">
      <c r="A687" s="263" t="s">
        <v>570</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x14ac:dyDescent="0.25">
      <c r="A688" s="263" t="s">
        <v>571</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5" customHeight="1" x14ac:dyDescent="0.25">
      <c r="A689" s="263" t="s">
        <v>572</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x14ac:dyDescent="0.25">
      <c r="A690" s="263" t="s">
        <v>573</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x14ac:dyDescent="0.25">
      <c r="A691" s="263" t="s">
        <v>574</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900000000000006" customHeight="1" x14ac:dyDescent="0.25">
      <c r="A692" s="263" t="s">
        <v>575</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x14ac:dyDescent="0.25">
      <c r="A693" s="263" t="s">
        <v>576</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x14ac:dyDescent="0.25">
      <c r="A694" s="263" t="s">
        <v>577</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150000000000006" customHeight="1" x14ac:dyDescent="0.25">
      <c r="A695" s="263" t="s">
        <v>578</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x14ac:dyDescent="0.25">
      <c r="A696" s="263" t="s">
        <v>579</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400000000000006" customHeight="1" x14ac:dyDescent="0.25">
      <c r="A697" s="263" t="s">
        <v>580</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581</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400000000000006" customHeight="1" x14ac:dyDescent="0.25">
      <c r="A699" s="263" t="s">
        <v>582</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111</v>
      </c>
      <c r="B701" s="266"/>
      <c r="C701" s="266"/>
      <c r="D701" s="266"/>
      <c r="E701" s="266"/>
      <c r="F701" s="266"/>
      <c r="G701" s="266"/>
      <c r="H701" s="266"/>
      <c r="I701" s="266"/>
      <c r="J701" s="266"/>
      <c r="K701" s="266"/>
      <c r="L701" s="266"/>
      <c r="M701" s="266"/>
      <c r="N701" s="266"/>
      <c r="O701" s="266"/>
      <c r="P701" s="266"/>
      <c r="Q701" s="73" t="s">
        <v>99</v>
      </c>
      <c r="R701" s="267" t="s">
        <v>100</v>
      </c>
      <c r="S701" s="267"/>
      <c r="T701" s="267"/>
      <c r="U701" s="267"/>
      <c r="V701" s="267"/>
      <c r="W701" s="267"/>
      <c r="X701" s="267"/>
      <c r="Y701" s="267"/>
      <c r="Z701" s="267"/>
      <c r="AA701" s="267"/>
      <c r="AB701" s="267"/>
      <c r="AC701" s="267"/>
      <c r="AD701" s="267"/>
      <c r="AE701" s="267"/>
      <c r="AF701" s="74" t="s">
        <v>99</v>
      </c>
      <c r="AG701" s="268" t="s">
        <v>8</v>
      </c>
      <c r="AH701" s="268"/>
      <c r="AI701" s="268"/>
      <c r="AJ701" s="268"/>
      <c r="AK701" s="268"/>
      <c r="AL701" s="268"/>
      <c r="AM701" s="268"/>
      <c r="AN701" s="268"/>
      <c r="AO701" s="268"/>
      <c r="AP701" s="268"/>
      <c r="AQ701" s="268"/>
      <c r="AR701" s="268"/>
      <c r="AS701" s="268"/>
      <c r="AT701" s="268"/>
    </row>
    <row r="702" spans="1:46" ht="45" customHeight="1" x14ac:dyDescent="0.25">
      <c r="A702" s="263" t="s">
        <v>583</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x14ac:dyDescent="0.25">
      <c r="A703" s="263" t="s">
        <v>584</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x14ac:dyDescent="0.25">
      <c r="A704" s="263" t="s">
        <v>585</v>
      </c>
      <c r="B704" s="263"/>
      <c r="C704" s="263"/>
      <c r="D704" s="263"/>
      <c r="E704" s="263"/>
      <c r="F704" s="263"/>
      <c r="G704" s="263"/>
      <c r="H704" s="263"/>
      <c r="I704" s="263"/>
      <c r="J704" s="263"/>
      <c r="K704" s="263"/>
      <c r="L704" s="263"/>
      <c r="M704" s="263"/>
      <c r="N704" s="263"/>
      <c r="O704" s="263"/>
      <c r="P704" s="263"/>
      <c r="Q704" s="71">
        <v>1</v>
      </c>
      <c r="R704" s="264" t="s">
        <v>326</v>
      </c>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150000000000006" customHeight="1" x14ac:dyDescent="0.25">
      <c r="A705" s="263" t="s">
        <v>586</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x14ac:dyDescent="0.25">
      <c r="A706" s="263" t="s">
        <v>587</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x14ac:dyDescent="0.25">
      <c r="A709" s="272" t="s">
        <v>588</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96</v>
      </c>
      <c r="AH709" s="254"/>
      <c r="AI709" s="254"/>
      <c r="AJ709" s="254"/>
      <c r="AK709" s="75">
        <f>(('Artículo 121 (resumen PI)'!C31*0.8+'Artículo 121 (resumen PI)'!F31*0.2)+('Artículo 121 (resumen PNT)'!C31*0.8+'Artículo 121 (resumen PNT)'!F31*0.2))/2</f>
        <v>99</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364</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x14ac:dyDescent="0.25">
      <c r="A714" s="269" t="s">
        <v>76</v>
      </c>
      <c r="B714" s="269"/>
      <c r="C714" s="269"/>
      <c r="D714" s="269"/>
      <c r="E714" s="269"/>
      <c r="F714" s="269"/>
      <c r="G714" s="269"/>
      <c r="H714" s="269"/>
      <c r="I714" s="269"/>
      <c r="J714" s="269"/>
      <c r="K714" s="269"/>
      <c r="L714" s="269"/>
      <c r="M714" s="269"/>
      <c r="N714" s="269"/>
      <c r="O714" s="269"/>
      <c r="P714" s="269"/>
      <c r="Q714" s="69" t="s">
        <v>99</v>
      </c>
      <c r="R714" s="270" t="s">
        <v>100</v>
      </c>
      <c r="S714" s="270"/>
      <c r="T714" s="270"/>
      <c r="U714" s="270"/>
      <c r="V714" s="270"/>
      <c r="W714" s="270"/>
      <c r="X714" s="270"/>
      <c r="Y714" s="270"/>
      <c r="Z714" s="270"/>
      <c r="AA714" s="270"/>
      <c r="AB714" s="270"/>
      <c r="AC714" s="270"/>
      <c r="AD714" s="270"/>
      <c r="AE714" s="270"/>
      <c r="AF714" s="70" t="s">
        <v>99</v>
      </c>
      <c r="AG714" s="271" t="s">
        <v>8</v>
      </c>
      <c r="AH714" s="271"/>
      <c r="AI714" s="271"/>
      <c r="AJ714" s="271"/>
      <c r="AK714" s="271"/>
      <c r="AL714" s="271"/>
      <c r="AM714" s="271"/>
      <c r="AN714" s="271"/>
      <c r="AO714" s="271"/>
      <c r="AP714" s="271"/>
      <c r="AQ714" s="271"/>
      <c r="AR714" s="271"/>
      <c r="AS714" s="271"/>
      <c r="AT714" s="271"/>
    </row>
    <row r="715" spans="1:46" ht="45" customHeight="1" x14ac:dyDescent="0.25">
      <c r="A715" s="263" t="s">
        <v>101</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x14ac:dyDescent="0.25">
      <c r="A716" s="263" t="s">
        <v>141</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589</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5" customHeight="1" x14ac:dyDescent="0.25">
      <c r="A718" s="263" t="s">
        <v>590</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150000000000006" customHeight="1" x14ac:dyDescent="0.25">
      <c r="A719" s="263" t="s">
        <v>591</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592</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5" customHeight="1" x14ac:dyDescent="0.25">
      <c r="A721" s="263" t="s">
        <v>593</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5" customHeight="1" x14ac:dyDescent="0.25">
      <c r="A722" s="263" t="s">
        <v>594</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x14ac:dyDescent="0.25">
      <c r="A723" s="263" t="s">
        <v>595</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596</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x14ac:dyDescent="0.25">
      <c r="A725" s="263" t="s">
        <v>597</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598</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599</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x14ac:dyDescent="0.25">
      <c r="A728" s="263" t="s">
        <v>600</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601</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x14ac:dyDescent="0.25">
      <c r="A730" s="263" t="s">
        <v>602</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x14ac:dyDescent="0.25">
      <c r="A731" s="263" t="s">
        <v>603</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x14ac:dyDescent="0.25">
      <c r="A732" s="263" t="s">
        <v>604</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x14ac:dyDescent="0.25">
      <c r="A733" s="263" t="s">
        <v>605</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x14ac:dyDescent="0.25">
      <c r="A734" s="263" t="s">
        <v>606</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607</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x14ac:dyDescent="0.25">
      <c r="A736" s="263" t="s">
        <v>608</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x14ac:dyDescent="0.25">
      <c r="A737" s="263" t="s">
        <v>609</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x14ac:dyDescent="0.25">
      <c r="A738" s="263" t="s">
        <v>610</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5" customHeight="1" x14ac:dyDescent="0.25">
      <c r="A739" s="263" t="s">
        <v>611</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x14ac:dyDescent="0.25">
      <c r="A740" s="263" t="s">
        <v>612</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9" customHeight="1" x14ac:dyDescent="0.25">
      <c r="A741" s="263" t="s">
        <v>613</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x14ac:dyDescent="0.25">
      <c r="A742" s="263" t="s">
        <v>614</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650000000000006" customHeight="1" x14ac:dyDescent="0.25">
      <c r="A743" s="263" t="s">
        <v>615</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x14ac:dyDescent="0.25">
      <c r="A744" s="263" t="s">
        <v>616</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x14ac:dyDescent="0.25">
      <c r="A745" s="263" t="s">
        <v>576</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x14ac:dyDescent="0.25">
      <c r="A746" s="263" t="s">
        <v>617</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x14ac:dyDescent="0.25">
      <c r="A747" s="263" t="s">
        <v>618</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x14ac:dyDescent="0.25">
      <c r="A748" s="263" t="s">
        <v>619</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111</v>
      </c>
      <c r="B750" s="266"/>
      <c r="C750" s="266"/>
      <c r="D750" s="266"/>
      <c r="E750" s="266"/>
      <c r="F750" s="266"/>
      <c r="G750" s="266"/>
      <c r="H750" s="266"/>
      <c r="I750" s="266"/>
      <c r="J750" s="266"/>
      <c r="K750" s="266"/>
      <c r="L750" s="266"/>
      <c r="M750" s="266"/>
      <c r="N750" s="266"/>
      <c r="O750" s="266"/>
      <c r="P750" s="266"/>
      <c r="Q750" s="73" t="s">
        <v>99</v>
      </c>
      <c r="R750" s="267" t="s">
        <v>100</v>
      </c>
      <c r="S750" s="267"/>
      <c r="T750" s="267"/>
      <c r="U750" s="267"/>
      <c r="V750" s="267"/>
      <c r="W750" s="267"/>
      <c r="X750" s="267"/>
      <c r="Y750" s="267"/>
      <c r="Z750" s="267"/>
      <c r="AA750" s="267"/>
      <c r="AB750" s="267"/>
      <c r="AC750" s="267"/>
      <c r="AD750" s="267"/>
      <c r="AE750" s="267"/>
      <c r="AF750" s="74" t="s">
        <v>99</v>
      </c>
      <c r="AG750" s="268" t="s">
        <v>8</v>
      </c>
      <c r="AH750" s="268"/>
      <c r="AI750" s="268"/>
      <c r="AJ750" s="268"/>
      <c r="AK750" s="268"/>
      <c r="AL750" s="268"/>
      <c r="AM750" s="268"/>
      <c r="AN750" s="268"/>
      <c r="AO750" s="268"/>
      <c r="AP750" s="268"/>
      <c r="AQ750" s="268"/>
      <c r="AR750" s="268"/>
      <c r="AS750" s="268"/>
      <c r="AT750" s="268"/>
    </row>
    <row r="751" spans="1:46" ht="45" customHeight="1" x14ac:dyDescent="0.25">
      <c r="A751" s="263" t="s">
        <v>620</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621</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x14ac:dyDescent="0.25">
      <c r="A753" s="263" t="s">
        <v>622</v>
      </c>
      <c r="B753" s="263"/>
      <c r="C753" s="263"/>
      <c r="D753" s="263"/>
      <c r="E753" s="263"/>
      <c r="F753" s="263"/>
      <c r="G753" s="263"/>
      <c r="H753" s="263"/>
      <c r="I753" s="263"/>
      <c r="J753" s="263"/>
      <c r="K753" s="263"/>
      <c r="L753" s="263"/>
      <c r="M753" s="263"/>
      <c r="N753" s="263"/>
      <c r="O753" s="263"/>
      <c r="P753" s="263"/>
      <c r="Q753" s="71">
        <v>1</v>
      </c>
      <c r="R753" s="264" t="s">
        <v>326</v>
      </c>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650000000000006" customHeight="1" x14ac:dyDescent="0.25">
      <c r="A754" s="263" t="s">
        <v>623</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x14ac:dyDescent="0.25">
      <c r="A755" s="263" t="s">
        <v>624</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x14ac:dyDescent="0.25">
      <c r="A758" s="272" t="s">
        <v>625</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96</v>
      </c>
      <c r="AH758" s="254"/>
      <c r="AI758" s="254"/>
      <c r="AJ758" s="254"/>
      <c r="AK758" s="75">
        <f>(('Artículo 121 (resumen PI)'!C32*0.8+'Artículo 121 (resumen PI)'!F32*0.2)+('Artículo 121 (resumen PNT)'!C32*0.8+'Artículo 121 (resumen PNT)'!F32*0.2))/2</f>
        <v>100</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626</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76</v>
      </c>
      <c r="B763" s="269"/>
      <c r="C763" s="269"/>
      <c r="D763" s="269"/>
      <c r="E763" s="269"/>
      <c r="F763" s="269"/>
      <c r="G763" s="269"/>
      <c r="H763" s="269"/>
      <c r="I763" s="269"/>
      <c r="J763" s="269"/>
      <c r="K763" s="269"/>
      <c r="L763" s="269"/>
      <c r="M763" s="269"/>
      <c r="N763" s="269"/>
      <c r="O763" s="269"/>
      <c r="P763" s="269"/>
      <c r="Q763" s="69" t="s">
        <v>99</v>
      </c>
      <c r="R763" s="270" t="s">
        <v>100</v>
      </c>
      <c r="S763" s="270"/>
      <c r="T763" s="270"/>
      <c r="U763" s="270"/>
      <c r="V763" s="270"/>
      <c r="W763" s="270"/>
      <c r="X763" s="270"/>
      <c r="Y763" s="270"/>
      <c r="Z763" s="270"/>
      <c r="AA763" s="270"/>
      <c r="AB763" s="270"/>
      <c r="AC763" s="270"/>
      <c r="AD763" s="270"/>
      <c r="AE763" s="270"/>
      <c r="AF763" s="70" t="s">
        <v>99</v>
      </c>
      <c r="AG763" s="271" t="s">
        <v>8</v>
      </c>
      <c r="AH763" s="271"/>
      <c r="AI763" s="271"/>
      <c r="AJ763" s="271"/>
      <c r="AK763" s="271"/>
      <c r="AL763" s="271"/>
      <c r="AM763" s="271"/>
      <c r="AN763" s="271"/>
      <c r="AO763" s="271"/>
      <c r="AP763" s="271"/>
      <c r="AQ763" s="271"/>
      <c r="AR763" s="271"/>
      <c r="AS763" s="271"/>
      <c r="AT763" s="271"/>
    </row>
    <row r="764" spans="1:46" ht="54" customHeight="1" x14ac:dyDescent="0.25">
      <c r="A764" s="263" t="s">
        <v>627</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x14ac:dyDescent="0.25">
      <c r="A765" s="263" t="s">
        <v>141</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628</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629</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630</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x14ac:dyDescent="0.25">
      <c r="A769" s="263" t="s">
        <v>631</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632</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633</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9" customHeight="1" x14ac:dyDescent="0.25">
      <c r="A772" s="263" t="s">
        <v>634</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635</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636</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637</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x14ac:dyDescent="0.25">
      <c r="A776" s="263" t="s">
        <v>638</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639</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x14ac:dyDescent="0.25">
      <c r="A778" s="263" t="s">
        <v>640</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x14ac:dyDescent="0.25">
      <c r="A779" s="263" t="s">
        <v>641</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x14ac:dyDescent="0.25">
      <c r="A780" s="263" t="s">
        <v>642</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x14ac:dyDescent="0.25">
      <c r="A781" s="263" t="s">
        <v>643</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x14ac:dyDescent="0.25">
      <c r="A782" s="263" t="s">
        <v>644</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5" customHeight="1" x14ac:dyDescent="0.25">
      <c r="A783" s="263" t="s">
        <v>645</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646</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647</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x14ac:dyDescent="0.25">
      <c r="A786" s="263" t="s">
        <v>648</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649</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45" customHeight="1" x14ac:dyDescent="0.25">
      <c r="A788" s="263" t="s">
        <v>650</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x14ac:dyDescent="0.25">
      <c r="A789" s="263" t="s">
        <v>651</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400000000000006" customHeight="1" x14ac:dyDescent="0.25">
      <c r="A790" s="263" t="s">
        <v>652</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x14ac:dyDescent="0.25">
      <c r="A791" s="263" t="s">
        <v>653</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654</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x14ac:dyDescent="0.25">
      <c r="A793" s="263" t="s">
        <v>655</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400000000000006" customHeight="1" x14ac:dyDescent="0.25">
      <c r="A794" s="263" t="s">
        <v>656</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x14ac:dyDescent="0.25">
      <c r="A795" s="263" t="s">
        <v>657</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x14ac:dyDescent="0.25">
      <c r="A796" s="263" t="s">
        <v>658</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74.150000000000006" customHeight="1" x14ac:dyDescent="0.25">
      <c r="A797" s="263" t="s">
        <v>659</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3" t="s">
        <v>660</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x14ac:dyDescent="0.25">
      <c r="A799" s="263" t="s">
        <v>661</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x14ac:dyDescent="0.25">
      <c r="A800" s="263" t="s">
        <v>662</v>
      </c>
      <c r="B800" s="263"/>
      <c r="C800" s="263"/>
      <c r="D800" s="263"/>
      <c r="E800" s="263"/>
      <c r="F800" s="263"/>
      <c r="G800" s="263"/>
      <c r="H800" s="263"/>
      <c r="I800" s="263"/>
      <c r="J800" s="263"/>
      <c r="K800" s="263"/>
      <c r="L800" s="263"/>
      <c r="M800" s="263"/>
      <c r="N800" s="263"/>
      <c r="O800" s="263"/>
      <c r="P800" s="263"/>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5" customHeight="1" x14ac:dyDescent="0.25">
      <c r="A801" s="263" t="s">
        <v>663</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3" t="s">
        <v>664</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5">
      <c r="A803" s="263" t="s">
        <v>665</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x14ac:dyDescent="0.25">
      <c r="A804" s="263" t="s">
        <v>666</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667</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400000000000006" customHeight="1" x14ac:dyDescent="0.25">
      <c r="A806" s="263" t="s">
        <v>668</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x14ac:dyDescent="0.25">
      <c r="A807" s="263" t="s">
        <v>669</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x14ac:dyDescent="0.25">
      <c r="A808" s="263" t="s">
        <v>670</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5" customHeight="1" x14ac:dyDescent="0.25">
      <c r="A809" s="263" t="s">
        <v>671</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x14ac:dyDescent="0.25">
      <c r="A810" s="263" t="s">
        <v>672</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x14ac:dyDescent="0.25">
      <c r="A811" s="263" t="s">
        <v>673</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x14ac:dyDescent="0.25">
      <c r="A812" s="263" t="s">
        <v>674</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x14ac:dyDescent="0.25">
      <c r="A813" s="263" t="s">
        <v>675</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400000000000006" customHeight="1" x14ac:dyDescent="0.25">
      <c r="A814" s="263" t="s">
        <v>676</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x14ac:dyDescent="0.25">
      <c r="A815" s="263" t="s">
        <v>677</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x14ac:dyDescent="0.25">
      <c r="A816" s="263" t="s">
        <v>678</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x14ac:dyDescent="0.25">
      <c r="A817" s="263" t="s">
        <v>679</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x14ac:dyDescent="0.25">
      <c r="A818" s="263" t="s">
        <v>680</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x14ac:dyDescent="0.25">
      <c r="A819" s="263" t="s">
        <v>681</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6" t="s">
        <v>111</v>
      </c>
      <c r="B821" s="266"/>
      <c r="C821" s="266"/>
      <c r="D821" s="266"/>
      <c r="E821" s="266"/>
      <c r="F821" s="266"/>
      <c r="G821" s="266"/>
      <c r="H821" s="266"/>
      <c r="I821" s="266"/>
      <c r="J821" s="266"/>
      <c r="K821" s="266"/>
      <c r="L821" s="266"/>
      <c r="M821" s="266"/>
      <c r="N821" s="266"/>
      <c r="O821" s="266"/>
      <c r="P821" s="266"/>
      <c r="Q821" s="73" t="s">
        <v>99</v>
      </c>
      <c r="R821" s="267" t="s">
        <v>100</v>
      </c>
      <c r="S821" s="267"/>
      <c r="T821" s="267"/>
      <c r="U821" s="267"/>
      <c r="V821" s="267"/>
      <c r="W821" s="267"/>
      <c r="X821" s="267"/>
      <c r="Y821" s="267"/>
      <c r="Z821" s="267"/>
      <c r="AA821" s="267"/>
      <c r="AB821" s="267"/>
      <c r="AC821" s="267"/>
      <c r="AD821" s="267"/>
      <c r="AE821" s="267"/>
      <c r="AF821" s="74" t="s">
        <v>99</v>
      </c>
      <c r="AG821" s="268" t="s">
        <v>8</v>
      </c>
      <c r="AH821" s="268"/>
      <c r="AI821" s="268"/>
      <c r="AJ821" s="268"/>
      <c r="AK821" s="268"/>
      <c r="AL821" s="268"/>
      <c r="AM821" s="268"/>
      <c r="AN821" s="268"/>
      <c r="AO821" s="268"/>
      <c r="AP821" s="268"/>
      <c r="AQ821" s="268"/>
      <c r="AR821" s="268"/>
      <c r="AS821" s="268"/>
      <c r="AT821" s="268"/>
    </row>
    <row r="822" spans="1:46" ht="45" customHeight="1" x14ac:dyDescent="0.25">
      <c r="A822" s="263" t="s">
        <v>682</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x14ac:dyDescent="0.25">
      <c r="A823" s="263" t="s">
        <v>683</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x14ac:dyDescent="0.25">
      <c r="A824" s="263" t="s">
        <v>684</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69.650000000000006" customHeight="1" x14ac:dyDescent="0.25">
      <c r="A825" s="263" t="s">
        <v>685</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x14ac:dyDescent="0.25">
      <c r="A826" s="263" t="s">
        <v>686</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9" spans="1:46" ht="45" customHeight="1" x14ac:dyDescent="0.25">
      <c r="A829" s="272" t="s">
        <v>687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96</v>
      </c>
      <c r="AH829" s="254"/>
      <c r="AI829" s="254"/>
      <c r="AJ829" s="254"/>
      <c r="AK829" s="75">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688</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76</v>
      </c>
      <c r="B834" s="269"/>
      <c r="C834" s="269"/>
      <c r="D834" s="269"/>
      <c r="E834" s="269"/>
      <c r="F834" s="269"/>
      <c r="G834" s="269"/>
      <c r="H834" s="269"/>
      <c r="I834" s="269"/>
      <c r="J834" s="269"/>
      <c r="K834" s="269"/>
      <c r="L834" s="269"/>
      <c r="M834" s="269"/>
      <c r="N834" s="269"/>
      <c r="O834" s="269"/>
      <c r="P834" s="269"/>
      <c r="Q834" s="69" t="s">
        <v>99</v>
      </c>
      <c r="R834" s="270" t="s">
        <v>100</v>
      </c>
      <c r="S834" s="270"/>
      <c r="T834" s="270"/>
      <c r="U834" s="270"/>
      <c r="V834" s="270"/>
      <c r="W834" s="270"/>
      <c r="X834" s="270"/>
      <c r="Y834" s="270"/>
      <c r="Z834" s="270"/>
      <c r="AA834" s="270"/>
      <c r="AB834" s="270"/>
      <c r="AC834" s="270"/>
      <c r="AD834" s="270"/>
      <c r="AE834" s="270"/>
      <c r="AF834" s="70" t="s">
        <v>99</v>
      </c>
      <c r="AG834" s="271" t="s">
        <v>8</v>
      </c>
      <c r="AH834" s="271"/>
      <c r="AI834" s="271"/>
      <c r="AJ834" s="271"/>
      <c r="AK834" s="271"/>
      <c r="AL834" s="271"/>
      <c r="AM834" s="271"/>
      <c r="AN834" s="271"/>
      <c r="AO834" s="271"/>
      <c r="AP834" s="271"/>
      <c r="AQ834" s="271"/>
      <c r="AR834" s="271"/>
      <c r="AS834" s="271"/>
      <c r="AT834" s="271"/>
    </row>
    <row r="835" spans="1:46" ht="45" customHeight="1" x14ac:dyDescent="0.25">
      <c r="A835" s="263" t="s">
        <v>101</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x14ac:dyDescent="0.25">
      <c r="A836" s="263" t="s">
        <v>141</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x14ac:dyDescent="0.25">
      <c r="A837" s="263" t="s">
        <v>689</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x14ac:dyDescent="0.25">
      <c r="A838" s="263" t="s">
        <v>690</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x14ac:dyDescent="0.25">
      <c r="A839" s="263" t="s">
        <v>691</v>
      </c>
      <c r="B839" s="263"/>
      <c r="C839" s="263"/>
      <c r="D839" s="263"/>
      <c r="E839" s="263"/>
      <c r="F839" s="263"/>
      <c r="G839" s="263"/>
      <c r="H839" s="263"/>
      <c r="I839" s="263"/>
      <c r="J839" s="263"/>
      <c r="K839" s="263"/>
      <c r="L839" s="263"/>
      <c r="M839" s="263"/>
      <c r="N839" s="263"/>
      <c r="O839" s="263"/>
      <c r="P839" s="263"/>
      <c r="Q839" s="71">
        <v>2</v>
      </c>
      <c r="R839" s="265" t="s">
        <v>692</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x14ac:dyDescent="0.25">
      <c r="A840" s="263" t="s">
        <v>693</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x14ac:dyDescent="0.25">
      <c r="A841" s="263" t="s">
        <v>694</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4"/>
      <c r="AH841" s="264"/>
      <c r="AI841" s="264"/>
      <c r="AJ841" s="264"/>
      <c r="AK841" s="264"/>
      <c r="AL841" s="264"/>
      <c r="AM841" s="264"/>
      <c r="AN841" s="264"/>
      <c r="AO841" s="264"/>
      <c r="AP841" s="264"/>
      <c r="AQ841" s="264"/>
      <c r="AR841" s="264"/>
      <c r="AS841" s="264"/>
      <c r="AT841" s="264"/>
    </row>
    <row r="842" spans="1:46" ht="45" customHeight="1" x14ac:dyDescent="0.25">
      <c r="A842" s="263" t="s">
        <v>695</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x14ac:dyDescent="0.25">
      <c r="A843" s="263" t="s">
        <v>696</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x14ac:dyDescent="0.25">
      <c r="A844" s="263" t="s">
        <v>697</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111</v>
      </c>
      <c r="B846" s="266"/>
      <c r="C846" s="266"/>
      <c r="D846" s="266"/>
      <c r="E846" s="266"/>
      <c r="F846" s="266"/>
      <c r="G846" s="266"/>
      <c r="H846" s="266"/>
      <c r="I846" s="266"/>
      <c r="J846" s="266"/>
      <c r="K846" s="266"/>
      <c r="L846" s="266"/>
      <c r="M846" s="266"/>
      <c r="N846" s="266"/>
      <c r="O846" s="266"/>
      <c r="P846" s="266"/>
      <c r="Q846" s="73" t="s">
        <v>99</v>
      </c>
      <c r="R846" s="267" t="s">
        <v>100</v>
      </c>
      <c r="S846" s="267"/>
      <c r="T846" s="267"/>
      <c r="U846" s="267"/>
      <c r="V846" s="267"/>
      <c r="W846" s="267"/>
      <c r="X846" s="267"/>
      <c r="Y846" s="267"/>
      <c r="Z846" s="267"/>
      <c r="AA846" s="267"/>
      <c r="AB846" s="267"/>
      <c r="AC846" s="267"/>
      <c r="AD846" s="267"/>
      <c r="AE846" s="267"/>
      <c r="AF846" s="74" t="s">
        <v>99</v>
      </c>
      <c r="AG846" s="268" t="s">
        <v>8</v>
      </c>
      <c r="AH846" s="268"/>
      <c r="AI846" s="268"/>
      <c r="AJ846" s="268"/>
      <c r="AK846" s="268"/>
      <c r="AL846" s="268"/>
      <c r="AM846" s="268"/>
      <c r="AN846" s="268"/>
      <c r="AO846" s="268"/>
      <c r="AP846" s="268"/>
      <c r="AQ846" s="268"/>
      <c r="AR846" s="268"/>
      <c r="AS846" s="268"/>
      <c r="AT846" s="268"/>
    </row>
    <row r="847" spans="1:46" ht="55.4" customHeight="1" x14ac:dyDescent="0.25">
      <c r="A847" s="263" t="s">
        <v>698</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x14ac:dyDescent="0.25">
      <c r="A848" s="263" t="s">
        <v>699</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x14ac:dyDescent="0.25">
      <c r="A849" s="263" t="s">
        <v>700</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x14ac:dyDescent="0.25">
      <c r="A850" s="263" t="s">
        <v>701</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x14ac:dyDescent="0.25">
      <c r="A851" s="263" t="s">
        <v>702</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4.5" x14ac:dyDescent="0.3">
      <c r="A854" s="272" t="s">
        <v>703</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96</v>
      </c>
      <c r="AH854" s="278"/>
      <c r="AI854" s="278"/>
      <c r="AJ854" s="278"/>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704</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76</v>
      </c>
      <c r="B859" s="269"/>
      <c r="C859" s="269"/>
      <c r="D859" s="269"/>
      <c r="E859" s="269"/>
      <c r="F859" s="269"/>
      <c r="G859" s="269"/>
      <c r="H859" s="269"/>
      <c r="I859" s="269"/>
      <c r="J859" s="269"/>
      <c r="K859" s="269"/>
      <c r="L859" s="269"/>
      <c r="M859" s="269"/>
      <c r="N859" s="269"/>
      <c r="O859" s="269"/>
      <c r="P859" s="269"/>
      <c r="Q859" s="69" t="s">
        <v>99</v>
      </c>
      <c r="R859" s="270" t="s">
        <v>100</v>
      </c>
      <c r="S859" s="270"/>
      <c r="T859" s="270"/>
      <c r="U859" s="270"/>
      <c r="V859" s="270"/>
      <c r="W859" s="270"/>
      <c r="X859" s="270"/>
      <c r="Y859" s="270"/>
      <c r="Z859" s="270"/>
      <c r="AA859" s="270"/>
      <c r="AB859" s="270"/>
      <c r="AC859" s="270"/>
      <c r="AD859" s="270"/>
      <c r="AE859" s="270"/>
      <c r="AF859" s="70" t="s">
        <v>99</v>
      </c>
      <c r="AG859" s="271" t="s">
        <v>8</v>
      </c>
      <c r="AH859" s="271"/>
      <c r="AI859" s="271"/>
      <c r="AJ859" s="271"/>
      <c r="AK859" s="271"/>
      <c r="AL859" s="271"/>
      <c r="AM859" s="271"/>
      <c r="AN859" s="271"/>
      <c r="AO859" s="271"/>
      <c r="AP859" s="271"/>
      <c r="AQ859" s="271"/>
      <c r="AR859" s="271"/>
      <c r="AS859" s="271"/>
      <c r="AT859" s="271"/>
    </row>
    <row r="860" spans="1:46" ht="45" customHeight="1" x14ac:dyDescent="0.25">
      <c r="A860" s="263" t="s">
        <v>705</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77</v>
      </c>
      <c r="B862" s="266"/>
      <c r="C862" s="266"/>
      <c r="D862" s="266"/>
      <c r="E862" s="266"/>
      <c r="F862" s="266"/>
      <c r="G862" s="266"/>
      <c r="H862" s="266"/>
      <c r="I862" s="266"/>
      <c r="J862" s="266"/>
      <c r="K862" s="266"/>
      <c r="L862" s="266"/>
      <c r="M862" s="266"/>
      <c r="N862" s="266"/>
      <c r="O862" s="266"/>
      <c r="P862" s="266"/>
      <c r="Q862" s="73" t="s">
        <v>99</v>
      </c>
      <c r="R862" s="267" t="s">
        <v>100</v>
      </c>
      <c r="S862" s="267"/>
      <c r="T862" s="267"/>
      <c r="U862" s="267"/>
      <c r="V862" s="267"/>
      <c r="W862" s="267"/>
      <c r="X862" s="267"/>
      <c r="Y862" s="267"/>
      <c r="Z862" s="267"/>
      <c r="AA862" s="267"/>
      <c r="AB862" s="267"/>
      <c r="AC862" s="267"/>
      <c r="AD862" s="267"/>
      <c r="AE862" s="267"/>
      <c r="AF862" s="74" t="s">
        <v>99</v>
      </c>
      <c r="AG862" s="268" t="s">
        <v>8</v>
      </c>
      <c r="AH862" s="268"/>
      <c r="AI862" s="268"/>
      <c r="AJ862" s="268"/>
      <c r="AK862" s="268"/>
      <c r="AL862" s="268"/>
      <c r="AM862" s="268"/>
      <c r="AN862" s="268"/>
      <c r="AO862" s="268"/>
      <c r="AP862" s="268"/>
      <c r="AQ862" s="268"/>
      <c r="AR862" s="268"/>
      <c r="AS862" s="268"/>
      <c r="AT862" s="268"/>
    </row>
    <row r="863" spans="1:46" ht="45" customHeight="1" x14ac:dyDescent="0.25">
      <c r="A863" s="263" t="s">
        <v>706</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x14ac:dyDescent="0.25">
      <c r="A864" s="263" t="s">
        <v>707</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x14ac:dyDescent="0.25">
      <c r="A865" s="263" t="s">
        <v>708</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69.650000000000006" customHeight="1" x14ac:dyDescent="0.25">
      <c r="A866" s="263" t="s">
        <v>709</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45" customHeight="1" x14ac:dyDescent="0.25">
      <c r="A867" s="263" t="s">
        <v>710</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711</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96</v>
      </c>
      <c r="AH870" s="254"/>
      <c r="AI870" s="254"/>
      <c r="AJ870" s="254"/>
      <c r="AK870" s="75">
        <f>(('Artículo 121 (resumen PI)'!C35*0.8+'Artículo 121 (resumen PI)'!F35*0.2)+('Artículo 121 (resumen PNT)'!C35*0.8+'Artículo 121 (resumen PNT)'!F35*0.2))/2</f>
        <v>100</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712</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76</v>
      </c>
      <c r="B875" s="269"/>
      <c r="C875" s="269"/>
      <c r="D875" s="269"/>
      <c r="E875" s="269"/>
      <c r="F875" s="269"/>
      <c r="G875" s="269"/>
      <c r="H875" s="269"/>
      <c r="I875" s="269"/>
      <c r="J875" s="269"/>
      <c r="K875" s="269"/>
      <c r="L875" s="269"/>
      <c r="M875" s="269"/>
      <c r="N875" s="269"/>
      <c r="O875" s="269"/>
      <c r="P875" s="269"/>
      <c r="Q875" s="69" t="s">
        <v>99</v>
      </c>
      <c r="R875" s="270" t="s">
        <v>100</v>
      </c>
      <c r="S875" s="270"/>
      <c r="T875" s="270"/>
      <c r="U875" s="270"/>
      <c r="V875" s="270"/>
      <c r="W875" s="270"/>
      <c r="X875" s="270"/>
      <c r="Y875" s="270"/>
      <c r="Z875" s="270"/>
      <c r="AA875" s="270"/>
      <c r="AB875" s="270"/>
      <c r="AC875" s="270"/>
      <c r="AD875" s="270"/>
      <c r="AE875" s="270"/>
      <c r="AF875" s="70" t="s">
        <v>99</v>
      </c>
      <c r="AG875" s="271" t="s">
        <v>8</v>
      </c>
      <c r="AH875" s="271"/>
      <c r="AI875" s="271"/>
      <c r="AJ875" s="271"/>
      <c r="AK875" s="271"/>
      <c r="AL875" s="271"/>
      <c r="AM875" s="271"/>
      <c r="AN875" s="271"/>
      <c r="AO875" s="271"/>
      <c r="AP875" s="271"/>
      <c r="AQ875" s="271"/>
      <c r="AR875" s="271"/>
      <c r="AS875" s="271"/>
      <c r="AT875" s="271"/>
    </row>
    <row r="876" spans="1:46" ht="45" customHeight="1" x14ac:dyDescent="0.25">
      <c r="A876" s="263" t="s">
        <v>101</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141</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x14ac:dyDescent="0.25">
      <c r="A878" s="263" t="s">
        <v>713</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714</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715</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716</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x14ac:dyDescent="0.25">
      <c r="A882" s="263" t="s">
        <v>717</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x14ac:dyDescent="0.25">
      <c r="A883" s="263" t="s">
        <v>718</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x14ac:dyDescent="0.25">
      <c r="A884" s="263" t="s">
        <v>719</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x14ac:dyDescent="0.25">
      <c r="A885" s="263" t="s">
        <v>720</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x14ac:dyDescent="0.25">
      <c r="A886" s="263" t="s">
        <v>721</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x14ac:dyDescent="0.25">
      <c r="A887" s="263" t="s">
        <v>722</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723</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x14ac:dyDescent="0.25">
      <c r="A889" s="263" t="s">
        <v>724</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725</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x14ac:dyDescent="0.25">
      <c r="A891" s="263" t="s">
        <v>726</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x14ac:dyDescent="0.25">
      <c r="A892" s="263" t="s">
        <v>727</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x14ac:dyDescent="0.25">
      <c r="A893" s="263" t="s">
        <v>728</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x14ac:dyDescent="0.25">
      <c r="A894" s="263" t="s">
        <v>729</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x14ac:dyDescent="0.25">
      <c r="A895" s="263" t="s">
        <v>730</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x14ac:dyDescent="0.25">
      <c r="A896" s="263" t="s">
        <v>731</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x14ac:dyDescent="0.25">
      <c r="A897" s="263" t="s">
        <v>732</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x14ac:dyDescent="0.25">
      <c r="A898" s="263" t="s">
        <v>733</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x14ac:dyDescent="0.25">
      <c r="A899" s="263" t="s">
        <v>734</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x14ac:dyDescent="0.25">
      <c r="A900" s="263" t="s">
        <v>735</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900000000000006" customHeight="1" x14ac:dyDescent="0.25">
      <c r="A901" s="263" t="s">
        <v>736</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111</v>
      </c>
      <c r="B903" s="266"/>
      <c r="C903" s="266"/>
      <c r="D903" s="266"/>
      <c r="E903" s="266"/>
      <c r="F903" s="266"/>
      <c r="G903" s="266"/>
      <c r="H903" s="266"/>
      <c r="I903" s="266"/>
      <c r="J903" s="266"/>
      <c r="K903" s="266"/>
      <c r="L903" s="266"/>
      <c r="M903" s="266"/>
      <c r="N903" s="266"/>
      <c r="O903" s="266"/>
      <c r="P903" s="266"/>
      <c r="Q903" s="73" t="s">
        <v>99</v>
      </c>
      <c r="R903" s="267" t="s">
        <v>100</v>
      </c>
      <c r="S903" s="267"/>
      <c r="T903" s="267"/>
      <c r="U903" s="267"/>
      <c r="V903" s="267"/>
      <c r="W903" s="267"/>
      <c r="X903" s="267"/>
      <c r="Y903" s="267"/>
      <c r="Z903" s="267"/>
      <c r="AA903" s="267"/>
      <c r="AB903" s="267"/>
      <c r="AC903" s="267"/>
      <c r="AD903" s="267"/>
      <c r="AE903" s="267"/>
      <c r="AF903" s="74" t="s">
        <v>99</v>
      </c>
      <c r="AG903" s="268" t="s">
        <v>8</v>
      </c>
      <c r="AH903" s="268"/>
      <c r="AI903" s="268"/>
      <c r="AJ903" s="268"/>
      <c r="AK903" s="268"/>
      <c r="AL903" s="268"/>
      <c r="AM903" s="268"/>
      <c r="AN903" s="268"/>
      <c r="AO903" s="268"/>
      <c r="AP903" s="268"/>
      <c r="AQ903" s="268"/>
      <c r="AR903" s="268"/>
      <c r="AS903" s="268"/>
      <c r="AT903" s="268"/>
    </row>
    <row r="904" spans="1:46" ht="45" customHeight="1" x14ac:dyDescent="0.25">
      <c r="A904" s="263" t="s">
        <v>737</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x14ac:dyDescent="0.25">
      <c r="A905" s="263" t="s">
        <v>738</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x14ac:dyDescent="0.25">
      <c r="A906" s="263" t="s">
        <v>739</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400000000000006" customHeight="1" x14ac:dyDescent="0.25">
      <c r="A907" s="263" t="s">
        <v>740</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x14ac:dyDescent="0.25">
      <c r="A908" s="263" t="s">
        <v>741</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x14ac:dyDescent="0.25">
      <c r="A911" s="272" t="s">
        <v>742</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96</v>
      </c>
      <c r="AH911" s="254"/>
      <c r="AI911" s="254"/>
      <c r="AJ911" s="254"/>
      <c r="AK911" s="75">
        <f>(('Artículo 121 (resumen PI)'!C36*0.8+'Artículo 121 (resumen PI)'!F36*0.2)+('Artículo 121 (resumen PNT)'!C36*0.8+'Artículo 121 (resumen PNT)'!F36*0.2))/2</f>
        <v>100.00000000000006</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743</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76</v>
      </c>
      <c r="B916" s="269"/>
      <c r="C916" s="269"/>
      <c r="D916" s="269"/>
      <c r="E916" s="269"/>
      <c r="F916" s="269"/>
      <c r="G916" s="269"/>
      <c r="H916" s="269"/>
      <c r="I916" s="269"/>
      <c r="J916" s="269"/>
      <c r="K916" s="269"/>
      <c r="L916" s="269"/>
      <c r="M916" s="269"/>
      <c r="N916" s="269"/>
      <c r="O916" s="269"/>
      <c r="P916" s="269"/>
      <c r="Q916" s="69" t="s">
        <v>99</v>
      </c>
      <c r="R916" s="270" t="s">
        <v>100</v>
      </c>
      <c r="S916" s="270"/>
      <c r="T916" s="270"/>
      <c r="U916" s="270"/>
      <c r="V916" s="270"/>
      <c r="W916" s="270"/>
      <c r="X916" s="270"/>
      <c r="Y916" s="270"/>
      <c r="Z916" s="270"/>
      <c r="AA916" s="270"/>
      <c r="AB916" s="270"/>
      <c r="AC916" s="270"/>
      <c r="AD916" s="270"/>
      <c r="AE916" s="270"/>
      <c r="AF916" s="70" t="s">
        <v>99</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744</v>
      </c>
      <c r="B917" s="263"/>
      <c r="C917" s="263"/>
      <c r="D917" s="263"/>
      <c r="E917" s="263"/>
      <c r="F917" s="263"/>
      <c r="G917" s="263"/>
      <c r="H917" s="263"/>
      <c r="I917" s="263"/>
      <c r="J917" s="263"/>
      <c r="K917" s="263"/>
      <c r="L917" s="263"/>
      <c r="M917" s="263"/>
      <c r="N917" s="263"/>
      <c r="O917" s="263"/>
      <c r="P917" s="263"/>
      <c r="Q917" s="71">
        <v>2</v>
      </c>
      <c r="R917" s="264"/>
      <c r="S917" s="264"/>
      <c r="T917" s="264"/>
      <c r="U917" s="264"/>
      <c r="V917" s="264"/>
      <c r="W917" s="264"/>
      <c r="X917" s="264"/>
      <c r="Y917" s="264"/>
      <c r="Z917" s="264"/>
      <c r="AA917" s="264"/>
      <c r="AB917" s="264"/>
      <c r="AC917" s="264"/>
      <c r="AD917" s="264"/>
      <c r="AE917" s="264"/>
      <c r="AF917" s="71">
        <v>2</v>
      </c>
      <c r="AG917" s="264"/>
      <c r="AH917" s="264"/>
      <c r="AI917" s="264"/>
      <c r="AJ917" s="264"/>
      <c r="AK917" s="264"/>
      <c r="AL917" s="264"/>
      <c r="AM917" s="264"/>
      <c r="AN917" s="264"/>
      <c r="AO917" s="264"/>
      <c r="AP917" s="264"/>
      <c r="AQ917" s="264"/>
      <c r="AR917" s="264"/>
      <c r="AS917" s="264"/>
      <c r="AT917" s="264"/>
    </row>
    <row r="918" spans="1:46" ht="45" customHeight="1" x14ac:dyDescent="0.25">
      <c r="A918" s="263" t="s">
        <v>141</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x14ac:dyDescent="0.25">
      <c r="A919" s="263" t="s">
        <v>745</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x14ac:dyDescent="0.25">
      <c r="A920" s="263" t="s">
        <v>746</v>
      </c>
      <c r="B920" s="263"/>
      <c r="C920" s="263"/>
      <c r="D920" s="263"/>
      <c r="E920" s="263"/>
      <c r="F920" s="263"/>
      <c r="G920" s="263"/>
      <c r="H920" s="263"/>
      <c r="I920" s="263"/>
      <c r="J920" s="263"/>
      <c r="K920" s="263"/>
      <c r="L920" s="263"/>
      <c r="M920" s="263"/>
      <c r="N920" s="263"/>
      <c r="O920" s="263"/>
      <c r="P920" s="263"/>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x14ac:dyDescent="0.25">
      <c r="A921" s="263" t="s">
        <v>747</v>
      </c>
      <c r="B921" s="263"/>
      <c r="C921" s="263"/>
      <c r="D921" s="263"/>
      <c r="E921" s="263"/>
      <c r="F921" s="263"/>
      <c r="G921" s="263"/>
      <c r="H921" s="263"/>
      <c r="I921" s="263"/>
      <c r="J921" s="263"/>
      <c r="K921" s="263"/>
      <c r="L921" s="263"/>
      <c r="M921" s="263"/>
      <c r="N921" s="263"/>
      <c r="O921" s="263"/>
      <c r="P921" s="263"/>
      <c r="Q921" s="71">
        <v>2</v>
      </c>
      <c r="R921" s="265"/>
      <c r="S921" s="265"/>
      <c r="T921" s="265"/>
      <c r="U921" s="265"/>
      <c r="V921" s="265"/>
      <c r="W921" s="265"/>
      <c r="X921" s="265"/>
      <c r="Y921" s="265"/>
      <c r="Z921" s="265"/>
      <c r="AA921" s="265"/>
      <c r="AB921" s="265"/>
      <c r="AC921" s="265"/>
      <c r="AD921" s="265"/>
      <c r="AE921" s="265"/>
      <c r="AF921" s="71">
        <v>2</v>
      </c>
      <c r="AG921" s="265"/>
      <c r="AH921" s="265"/>
      <c r="AI921" s="265"/>
      <c r="AJ921" s="265"/>
      <c r="AK921" s="265"/>
      <c r="AL921" s="265"/>
      <c r="AM921" s="265"/>
      <c r="AN921" s="265"/>
      <c r="AO921" s="265"/>
      <c r="AP921" s="265"/>
      <c r="AQ921" s="265"/>
      <c r="AR921" s="265"/>
      <c r="AS921" s="265"/>
      <c r="AT921" s="265"/>
    </row>
    <row r="922" spans="1:46" ht="68.150000000000006" customHeight="1" x14ac:dyDescent="0.25">
      <c r="A922" s="263" t="s">
        <v>748</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x14ac:dyDescent="0.25">
      <c r="A923" s="263" t="s">
        <v>694</v>
      </c>
      <c r="B923" s="263"/>
      <c r="C923" s="263"/>
      <c r="D923" s="263"/>
      <c r="E923" s="263"/>
      <c r="F923" s="263"/>
      <c r="G923" s="263"/>
      <c r="H923" s="263"/>
      <c r="I923" s="263"/>
      <c r="J923" s="263"/>
      <c r="K923" s="263"/>
      <c r="L923" s="263"/>
      <c r="M923" s="263"/>
      <c r="N923" s="263"/>
      <c r="O923" s="263"/>
      <c r="P923" s="263"/>
      <c r="Q923" s="71">
        <v>2</v>
      </c>
      <c r="R923" s="264"/>
      <c r="S923" s="264"/>
      <c r="T923" s="264"/>
      <c r="U923" s="264"/>
      <c r="V923" s="264"/>
      <c r="W923" s="264"/>
      <c r="X923" s="264"/>
      <c r="Y923" s="264"/>
      <c r="Z923" s="264"/>
      <c r="AA923" s="264"/>
      <c r="AB923" s="264"/>
      <c r="AC923" s="264"/>
      <c r="AD923" s="264"/>
      <c r="AE923" s="264"/>
      <c r="AF923" s="71">
        <v>2</v>
      </c>
      <c r="AG923" s="264"/>
      <c r="AH923" s="264"/>
      <c r="AI923" s="264"/>
      <c r="AJ923" s="264"/>
      <c r="AK923" s="264"/>
      <c r="AL923" s="264"/>
      <c r="AM923" s="264"/>
      <c r="AN923" s="264"/>
      <c r="AO923" s="264"/>
      <c r="AP923" s="264"/>
      <c r="AQ923" s="264"/>
      <c r="AR923" s="264"/>
      <c r="AS923" s="264"/>
      <c r="AT923" s="264"/>
    </row>
    <row r="924" spans="1:46" ht="45" customHeight="1" x14ac:dyDescent="0.25">
      <c r="A924" s="263" t="s">
        <v>749</v>
      </c>
      <c r="B924" s="263"/>
      <c r="C924" s="263"/>
      <c r="D924" s="263"/>
      <c r="E924" s="263"/>
      <c r="F924" s="263"/>
      <c r="G924" s="263"/>
      <c r="H924" s="263"/>
      <c r="I924" s="263"/>
      <c r="J924" s="263"/>
      <c r="K924" s="263"/>
      <c r="L924" s="263"/>
      <c r="M924" s="263"/>
      <c r="N924" s="263"/>
      <c r="O924" s="263"/>
      <c r="P924" s="263"/>
      <c r="Q924" s="71">
        <v>2</v>
      </c>
      <c r="R924" s="264"/>
      <c r="S924" s="264"/>
      <c r="T924" s="264"/>
      <c r="U924" s="264"/>
      <c r="V924" s="264"/>
      <c r="W924" s="264"/>
      <c r="X924" s="264"/>
      <c r="Y924" s="264"/>
      <c r="Z924" s="264"/>
      <c r="AA924" s="264"/>
      <c r="AB924" s="264"/>
      <c r="AC924" s="264"/>
      <c r="AD924" s="264"/>
      <c r="AE924" s="264"/>
      <c r="AF924" s="71">
        <v>2</v>
      </c>
      <c r="AG924" s="264"/>
      <c r="AH924" s="264"/>
      <c r="AI924" s="264"/>
      <c r="AJ924" s="264"/>
      <c r="AK924" s="264"/>
      <c r="AL924" s="264"/>
      <c r="AM924" s="264"/>
      <c r="AN924" s="264"/>
      <c r="AO924" s="264"/>
      <c r="AP924" s="264"/>
      <c r="AQ924" s="264"/>
      <c r="AR924" s="264"/>
      <c r="AS924" s="264"/>
      <c r="AT924" s="264"/>
    </row>
    <row r="925" spans="1:46" ht="45" customHeight="1" x14ac:dyDescent="0.25">
      <c r="A925" s="263" t="s">
        <v>750</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x14ac:dyDescent="0.25">
      <c r="A926" s="263" t="s">
        <v>751</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68.900000000000006" customHeight="1" x14ac:dyDescent="0.25">
      <c r="A927" s="263" t="s">
        <v>752</v>
      </c>
      <c r="B927" s="263"/>
      <c r="C927" s="263"/>
      <c r="D927" s="263"/>
      <c r="E927" s="263"/>
      <c r="F927" s="263"/>
      <c r="G927" s="263"/>
      <c r="H927" s="263"/>
      <c r="I927" s="263"/>
      <c r="J927" s="263"/>
      <c r="K927" s="263"/>
      <c r="L927" s="263"/>
      <c r="M927" s="263"/>
      <c r="N927" s="263"/>
      <c r="O927" s="263"/>
      <c r="P927" s="263"/>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45" customHeight="1" x14ac:dyDescent="0.25">
      <c r="A928" s="263" t="s">
        <v>753</v>
      </c>
      <c r="B928" s="263"/>
      <c r="C928" s="263"/>
      <c r="D928" s="263"/>
      <c r="E928" s="263"/>
      <c r="F928" s="263"/>
      <c r="G928" s="263"/>
      <c r="H928" s="263"/>
      <c r="I928" s="263"/>
      <c r="J928" s="263"/>
      <c r="K928" s="263"/>
      <c r="L928" s="263"/>
      <c r="M928" s="263"/>
      <c r="N928" s="263"/>
      <c r="O928" s="263"/>
      <c r="P928" s="263"/>
      <c r="Q928" s="71">
        <v>2</v>
      </c>
      <c r="R928" s="265"/>
      <c r="S928" s="265"/>
      <c r="T928" s="265"/>
      <c r="U928" s="265"/>
      <c r="V928" s="265"/>
      <c r="W928" s="265"/>
      <c r="X928" s="265"/>
      <c r="Y928" s="265"/>
      <c r="Z928" s="265"/>
      <c r="AA928" s="265"/>
      <c r="AB928" s="265"/>
      <c r="AC928" s="265"/>
      <c r="AD928" s="265"/>
      <c r="AE928" s="265"/>
      <c r="AF928" s="71">
        <v>2</v>
      </c>
      <c r="AG928" s="265"/>
      <c r="AH928" s="265"/>
      <c r="AI928" s="265"/>
      <c r="AJ928" s="265"/>
      <c r="AK928" s="265"/>
      <c r="AL928" s="265"/>
      <c r="AM928" s="265"/>
      <c r="AN928" s="265"/>
      <c r="AO928" s="265"/>
      <c r="AP928" s="265"/>
      <c r="AQ928" s="265"/>
      <c r="AR928" s="265"/>
      <c r="AS928" s="265"/>
      <c r="AT928" s="265"/>
    </row>
    <row r="929" spans="1:46" ht="45" customHeight="1" x14ac:dyDescent="0.25">
      <c r="A929" s="263" t="s">
        <v>754</v>
      </c>
      <c r="B929" s="263"/>
      <c r="C929" s="263"/>
      <c r="D929" s="263"/>
      <c r="E929" s="263"/>
      <c r="F929" s="263"/>
      <c r="G929" s="263"/>
      <c r="H929" s="263"/>
      <c r="I929" s="263"/>
      <c r="J929" s="263"/>
      <c r="K929" s="263"/>
      <c r="L929" s="263"/>
      <c r="M929" s="263"/>
      <c r="N929" s="263"/>
      <c r="O929" s="263"/>
      <c r="P929" s="263"/>
      <c r="Q929" s="71">
        <v>2</v>
      </c>
      <c r="R929" s="264"/>
      <c r="S929" s="264"/>
      <c r="T929" s="264"/>
      <c r="U929" s="264"/>
      <c r="V929" s="264"/>
      <c r="W929" s="264"/>
      <c r="X929" s="264"/>
      <c r="Y929" s="264"/>
      <c r="Z929" s="264"/>
      <c r="AA929" s="264"/>
      <c r="AB929" s="264"/>
      <c r="AC929" s="264"/>
      <c r="AD929" s="264"/>
      <c r="AE929" s="264"/>
      <c r="AF929" s="71">
        <v>2</v>
      </c>
      <c r="AG929" s="264"/>
      <c r="AH929" s="264"/>
      <c r="AI929" s="264"/>
      <c r="AJ929" s="264"/>
      <c r="AK929" s="264"/>
      <c r="AL929" s="264"/>
      <c r="AM929" s="264"/>
      <c r="AN929" s="264"/>
      <c r="AO929" s="264"/>
      <c r="AP929" s="264"/>
      <c r="AQ929" s="264"/>
      <c r="AR929" s="264"/>
      <c r="AS929" s="264"/>
      <c r="AT929" s="264"/>
    </row>
    <row r="930" spans="1:46" ht="45" customHeight="1" x14ac:dyDescent="0.25">
      <c r="A930" s="263" t="s">
        <v>755</v>
      </c>
      <c r="B930" s="263"/>
      <c r="C930" s="263"/>
      <c r="D930" s="263"/>
      <c r="E930" s="263"/>
      <c r="F930" s="263"/>
      <c r="G930" s="263"/>
      <c r="H930" s="263"/>
      <c r="I930" s="263"/>
      <c r="J930" s="263"/>
      <c r="K930" s="263"/>
      <c r="L930" s="263"/>
      <c r="M930" s="263"/>
      <c r="N930" s="263"/>
      <c r="O930" s="263"/>
      <c r="P930" s="263"/>
      <c r="Q930" s="71">
        <v>2</v>
      </c>
      <c r="R930" s="264"/>
      <c r="S930" s="264"/>
      <c r="T930" s="264"/>
      <c r="U930" s="264"/>
      <c r="V930" s="264"/>
      <c r="W930" s="264"/>
      <c r="X930" s="264"/>
      <c r="Y930" s="264"/>
      <c r="Z930" s="264"/>
      <c r="AA930" s="264"/>
      <c r="AB930" s="264"/>
      <c r="AC930" s="264"/>
      <c r="AD930" s="264"/>
      <c r="AE930" s="264"/>
      <c r="AF930" s="71">
        <v>2</v>
      </c>
      <c r="AG930" s="264"/>
      <c r="AH930" s="264"/>
      <c r="AI930" s="264"/>
      <c r="AJ930" s="264"/>
      <c r="AK930" s="264"/>
      <c r="AL930" s="264"/>
      <c r="AM930" s="264"/>
      <c r="AN930" s="264"/>
      <c r="AO930" s="264"/>
      <c r="AP930" s="264"/>
      <c r="AQ930" s="264"/>
      <c r="AR930" s="264"/>
      <c r="AS930" s="264"/>
      <c r="AT930" s="264"/>
    </row>
    <row r="931" spans="1:46" ht="45" customHeight="1" x14ac:dyDescent="0.25">
      <c r="A931" s="263" t="s">
        <v>756</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x14ac:dyDescent="0.25">
      <c r="A932" s="263" t="s">
        <v>757</v>
      </c>
      <c r="B932" s="263"/>
      <c r="C932" s="263"/>
      <c r="D932" s="263"/>
      <c r="E932" s="263"/>
      <c r="F932" s="263"/>
      <c r="G932" s="263"/>
      <c r="H932" s="263"/>
      <c r="I932" s="263"/>
      <c r="J932" s="263"/>
      <c r="K932" s="263"/>
      <c r="L932" s="263"/>
      <c r="M932" s="263"/>
      <c r="N932" s="263"/>
      <c r="O932" s="263"/>
      <c r="P932" s="263"/>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x14ac:dyDescent="0.25">
      <c r="A933" s="263" t="s">
        <v>758</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x14ac:dyDescent="0.25">
      <c r="A934" s="263" t="s">
        <v>759</v>
      </c>
      <c r="B934" s="263"/>
      <c r="C934" s="263"/>
      <c r="D934" s="263"/>
      <c r="E934" s="263"/>
      <c r="F934" s="263"/>
      <c r="G934" s="263"/>
      <c r="H934" s="263"/>
      <c r="I934" s="263"/>
      <c r="J934" s="263"/>
      <c r="K934" s="263"/>
      <c r="L934" s="263"/>
      <c r="M934" s="263"/>
      <c r="N934" s="263"/>
      <c r="O934" s="263"/>
      <c r="P934" s="263"/>
      <c r="Q934" s="71">
        <v>2</v>
      </c>
      <c r="R934" s="264"/>
      <c r="S934" s="264"/>
      <c r="T934" s="264"/>
      <c r="U934" s="264"/>
      <c r="V934" s="264"/>
      <c r="W934" s="264"/>
      <c r="X934" s="264"/>
      <c r="Y934" s="264"/>
      <c r="Z934" s="264"/>
      <c r="AA934" s="264"/>
      <c r="AB934" s="264"/>
      <c r="AC934" s="264"/>
      <c r="AD934" s="264"/>
      <c r="AE934" s="264"/>
      <c r="AF934" s="71">
        <v>2</v>
      </c>
      <c r="AG934" s="264"/>
      <c r="AH934" s="264"/>
      <c r="AI934" s="264"/>
      <c r="AJ934" s="264"/>
      <c r="AK934" s="264"/>
      <c r="AL934" s="264"/>
      <c r="AM934" s="264"/>
      <c r="AN934" s="264"/>
      <c r="AO934" s="264"/>
      <c r="AP934" s="264"/>
      <c r="AQ934" s="264"/>
      <c r="AR934" s="264"/>
      <c r="AS934" s="264"/>
      <c r="AT934" s="264"/>
    </row>
    <row r="935" spans="1:46" ht="45" customHeight="1" x14ac:dyDescent="0.25">
      <c r="A935" s="263" t="s">
        <v>760</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x14ac:dyDescent="0.25">
      <c r="A936" s="263" t="s">
        <v>761</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x14ac:dyDescent="0.25">
      <c r="A937" s="263" t="s">
        <v>762</v>
      </c>
      <c r="B937" s="263"/>
      <c r="C937" s="263"/>
      <c r="D937" s="263"/>
      <c r="E937" s="263"/>
      <c r="F937" s="263"/>
      <c r="G937" s="263"/>
      <c r="H937" s="263"/>
      <c r="I937" s="263"/>
      <c r="J937" s="263"/>
      <c r="K937" s="263"/>
      <c r="L937" s="263"/>
      <c r="M937" s="263"/>
      <c r="N937" s="263"/>
      <c r="O937" s="263"/>
      <c r="P937" s="263"/>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x14ac:dyDescent="0.25">
      <c r="A938" s="263" t="s">
        <v>763</v>
      </c>
      <c r="B938" s="263"/>
      <c r="C938" s="263"/>
      <c r="D938" s="263"/>
      <c r="E938" s="263"/>
      <c r="F938" s="263"/>
      <c r="G938" s="263"/>
      <c r="H938" s="263"/>
      <c r="I938" s="263"/>
      <c r="J938" s="263"/>
      <c r="K938" s="263"/>
      <c r="L938" s="263"/>
      <c r="M938" s="263"/>
      <c r="N938" s="263"/>
      <c r="O938" s="263"/>
      <c r="P938" s="263"/>
      <c r="Q938" s="71">
        <v>2</v>
      </c>
      <c r="R938" s="265"/>
      <c r="S938" s="265"/>
      <c r="T938" s="265"/>
      <c r="U938" s="265"/>
      <c r="V938" s="265"/>
      <c r="W938" s="265"/>
      <c r="X938" s="265"/>
      <c r="Y938" s="265"/>
      <c r="Z938" s="265"/>
      <c r="AA938" s="265"/>
      <c r="AB938" s="265"/>
      <c r="AC938" s="265"/>
      <c r="AD938" s="265"/>
      <c r="AE938" s="265"/>
      <c r="AF938" s="71">
        <v>2</v>
      </c>
      <c r="AG938" s="265"/>
      <c r="AH938" s="265"/>
      <c r="AI938" s="265"/>
      <c r="AJ938" s="265"/>
      <c r="AK938" s="265"/>
      <c r="AL938" s="265"/>
      <c r="AM938" s="265"/>
      <c r="AN938" s="265"/>
      <c r="AO938" s="265"/>
      <c r="AP938" s="265"/>
      <c r="AQ938" s="265"/>
      <c r="AR938" s="265"/>
      <c r="AS938" s="265"/>
      <c r="AT938" s="265"/>
    </row>
    <row r="939" spans="1:46" ht="45" customHeight="1" x14ac:dyDescent="0.25">
      <c r="A939" s="263" t="s">
        <v>764</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x14ac:dyDescent="0.25">
      <c r="A940" s="263" t="s">
        <v>765</v>
      </c>
      <c r="B940" s="263"/>
      <c r="C940" s="263"/>
      <c r="D940" s="263"/>
      <c r="E940" s="263"/>
      <c r="F940" s="263"/>
      <c r="G940" s="263"/>
      <c r="H940" s="263"/>
      <c r="I940" s="263"/>
      <c r="J940" s="263"/>
      <c r="K940" s="263"/>
      <c r="L940" s="263"/>
      <c r="M940" s="263"/>
      <c r="N940" s="263"/>
      <c r="O940" s="263"/>
      <c r="P940" s="263"/>
      <c r="Q940" s="71">
        <v>2</v>
      </c>
      <c r="R940" s="264"/>
      <c r="S940" s="264"/>
      <c r="T940" s="264"/>
      <c r="U940" s="264"/>
      <c r="V940" s="264"/>
      <c r="W940" s="264"/>
      <c r="X940" s="264"/>
      <c r="Y940" s="264"/>
      <c r="Z940" s="264"/>
      <c r="AA940" s="264"/>
      <c r="AB940" s="264"/>
      <c r="AC940" s="264"/>
      <c r="AD940" s="264"/>
      <c r="AE940" s="264"/>
      <c r="AF940" s="71">
        <v>2</v>
      </c>
      <c r="AG940" s="264"/>
      <c r="AH940" s="264"/>
      <c r="AI940" s="264"/>
      <c r="AJ940" s="264"/>
      <c r="AK940" s="264"/>
      <c r="AL940" s="264"/>
      <c r="AM940" s="264"/>
      <c r="AN940" s="264"/>
      <c r="AO940" s="264"/>
      <c r="AP940" s="264"/>
      <c r="AQ940" s="264"/>
      <c r="AR940" s="264"/>
      <c r="AS940" s="264"/>
      <c r="AT940" s="264"/>
    </row>
    <row r="941" spans="1:46" ht="45" customHeight="1" x14ac:dyDescent="0.25">
      <c r="A941" s="263" t="s">
        <v>766</v>
      </c>
      <c r="B941" s="263"/>
      <c r="C941" s="263"/>
      <c r="D941" s="263"/>
      <c r="E941" s="263"/>
      <c r="F941" s="263"/>
      <c r="G941" s="263"/>
      <c r="H941" s="263"/>
      <c r="I941" s="263"/>
      <c r="J941" s="263"/>
      <c r="K941" s="263"/>
      <c r="L941" s="263"/>
      <c r="M941" s="263"/>
      <c r="N941" s="263"/>
      <c r="O941" s="263"/>
      <c r="P941" s="263"/>
      <c r="Q941" s="71">
        <v>2</v>
      </c>
      <c r="R941" s="264"/>
      <c r="S941" s="264"/>
      <c r="T941" s="264"/>
      <c r="U941" s="264"/>
      <c r="V941" s="264"/>
      <c r="W941" s="264"/>
      <c r="X941" s="264"/>
      <c r="Y941" s="264"/>
      <c r="Z941" s="264"/>
      <c r="AA941" s="264"/>
      <c r="AB941" s="264"/>
      <c r="AC941" s="264"/>
      <c r="AD941" s="264"/>
      <c r="AE941" s="264"/>
      <c r="AF941" s="71">
        <v>2</v>
      </c>
      <c r="AG941" s="264"/>
      <c r="AH941" s="264"/>
      <c r="AI941" s="264"/>
      <c r="AJ941" s="264"/>
      <c r="AK941" s="264"/>
      <c r="AL941" s="264"/>
      <c r="AM941" s="264"/>
      <c r="AN941" s="264"/>
      <c r="AO941" s="264"/>
      <c r="AP941" s="264"/>
      <c r="AQ941" s="264"/>
      <c r="AR941" s="264"/>
      <c r="AS941" s="264"/>
      <c r="AT941" s="264"/>
    </row>
    <row r="942" spans="1:46" ht="45" customHeight="1" x14ac:dyDescent="0.25">
      <c r="A942" s="263" t="s">
        <v>767</v>
      </c>
      <c r="B942" s="263"/>
      <c r="C942" s="263"/>
      <c r="D942" s="263"/>
      <c r="E942" s="263"/>
      <c r="F942" s="263"/>
      <c r="G942" s="263"/>
      <c r="H942" s="263"/>
      <c r="I942" s="263"/>
      <c r="J942" s="263"/>
      <c r="K942" s="263"/>
      <c r="L942" s="263"/>
      <c r="M942" s="263"/>
      <c r="N942" s="263"/>
      <c r="O942" s="263"/>
      <c r="P942" s="263"/>
      <c r="Q942" s="71">
        <v>2</v>
      </c>
      <c r="R942" s="264"/>
      <c r="S942" s="264"/>
      <c r="T942" s="264"/>
      <c r="U942" s="264"/>
      <c r="V942" s="264"/>
      <c r="W942" s="264"/>
      <c r="X942" s="264"/>
      <c r="Y942" s="264"/>
      <c r="Z942" s="264"/>
      <c r="AA942" s="264"/>
      <c r="AB942" s="264"/>
      <c r="AC942" s="264"/>
      <c r="AD942" s="264"/>
      <c r="AE942" s="264"/>
      <c r="AF942" s="71">
        <v>2</v>
      </c>
      <c r="AG942" s="264"/>
      <c r="AH942" s="264"/>
      <c r="AI942" s="264"/>
      <c r="AJ942" s="264"/>
      <c r="AK942" s="264"/>
      <c r="AL942" s="264"/>
      <c r="AM942" s="264"/>
      <c r="AN942" s="264"/>
      <c r="AO942" s="264"/>
      <c r="AP942" s="264"/>
      <c r="AQ942" s="264"/>
      <c r="AR942" s="264"/>
      <c r="AS942" s="264"/>
      <c r="AT942" s="264"/>
    </row>
    <row r="943" spans="1:46" ht="45" customHeight="1" x14ac:dyDescent="0.25">
      <c r="A943" s="263" t="s">
        <v>768</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x14ac:dyDescent="0.25">
      <c r="A944" s="263" t="s">
        <v>769</v>
      </c>
      <c r="B944" s="263"/>
      <c r="C944" s="263"/>
      <c r="D944" s="263"/>
      <c r="E944" s="263"/>
      <c r="F944" s="263"/>
      <c r="G944" s="263"/>
      <c r="H944" s="263"/>
      <c r="I944" s="263"/>
      <c r="J944" s="263"/>
      <c r="K944" s="263"/>
      <c r="L944" s="263"/>
      <c r="M944" s="263"/>
      <c r="N944" s="263"/>
      <c r="O944" s="263"/>
      <c r="P944" s="263"/>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x14ac:dyDescent="0.25">
      <c r="A945" s="263" t="s">
        <v>770</v>
      </c>
      <c r="B945" s="263"/>
      <c r="C945" s="263"/>
      <c r="D945" s="263"/>
      <c r="E945" s="263"/>
      <c r="F945" s="263"/>
      <c r="G945" s="263"/>
      <c r="H945" s="263"/>
      <c r="I945" s="263"/>
      <c r="J945" s="263"/>
      <c r="K945" s="263"/>
      <c r="L945" s="263"/>
      <c r="M945" s="263"/>
      <c r="N945" s="263"/>
      <c r="O945" s="263"/>
      <c r="P945" s="263"/>
      <c r="Q945" s="71">
        <v>2</v>
      </c>
      <c r="R945" s="265"/>
      <c r="S945" s="265"/>
      <c r="T945" s="265"/>
      <c r="U945" s="265"/>
      <c r="V945" s="265"/>
      <c r="W945" s="265"/>
      <c r="X945" s="265"/>
      <c r="Y945" s="265"/>
      <c r="Z945" s="265"/>
      <c r="AA945" s="265"/>
      <c r="AB945" s="265"/>
      <c r="AC945" s="265"/>
      <c r="AD945" s="265"/>
      <c r="AE945" s="265"/>
      <c r="AF945" s="71">
        <v>2</v>
      </c>
      <c r="AG945" s="265"/>
      <c r="AH945" s="265"/>
      <c r="AI945" s="265"/>
      <c r="AJ945" s="265"/>
      <c r="AK945" s="265"/>
      <c r="AL945" s="265"/>
      <c r="AM945" s="265"/>
      <c r="AN945" s="265"/>
      <c r="AO945" s="265"/>
      <c r="AP945" s="265"/>
      <c r="AQ945" s="265"/>
      <c r="AR945" s="265"/>
      <c r="AS945" s="265"/>
      <c r="AT945" s="265"/>
    </row>
    <row r="946" spans="1:46" ht="45" customHeight="1" x14ac:dyDescent="0.25">
      <c r="A946" s="263" t="s">
        <v>771</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x14ac:dyDescent="0.25">
      <c r="A947" s="263" t="s">
        <v>772</v>
      </c>
      <c r="B947" s="263"/>
      <c r="C947" s="263"/>
      <c r="D947" s="263"/>
      <c r="E947" s="263"/>
      <c r="F947" s="263"/>
      <c r="G947" s="263"/>
      <c r="H947" s="263"/>
      <c r="I947" s="263"/>
      <c r="J947" s="263"/>
      <c r="K947" s="263"/>
      <c r="L947" s="263"/>
      <c r="M947" s="263"/>
      <c r="N947" s="263"/>
      <c r="O947" s="263"/>
      <c r="P947" s="263"/>
      <c r="Q947" s="71">
        <v>2</v>
      </c>
      <c r="R947" s="264"/>
      <c r="S947" s="264"/>
      <c r="T947" s="264"/>
      <c r="U947" s="264"/>
      <c r="V947" s="264"/>
      <c r="W947" s="264"/>
      <c r="X947" s="264"/>
      <c r="Y947" s="264"/>
      <c r="Z947" s="264"/>
      <c r="AA947" s="264"/>
      <c r="AB947" s="264"/>
      <c r="AC947" s="264"/>
      <c r="AD947" s="264"/>
      <c r="AE947" s="264"/>
      <c r="AF947" s="71">
        <v>2</v>
      </c>
      <c r="AG947" s="264"/>
      <c r="AH947" s="264"/>
      <c r="AI947" s="264"/>
      <c r="AJ947" s="264"/>
      <c r="AK947" s="264"/>
      <c r="AL947" s="264"/>
      <c r="AM947" s="264"/>
      <c r="AN947" s="264"/>
      <c r="AO947" s="264"/>
      <c r="AP947" s="264"/>
      <c r="AQ947" s="264"/>
      <c r="AR947" s="264"/>
      <c r="AS947" s="264"/>
      <c r="AT947" s="264"/>
    </row>
    <row r="948" spans="1:46" ht="73.400000000000006" customHeight="1" x14ac:dyDescent="0.25">
      <c r="A948" s="263" t="s">
        <v>773</v>
      </c>
      <c r="B948" s="263"/>
      <c r="C948" s="263"/>
      <c r="D948" s="263"/>
      <c r="E948" s="263"/>
      <c r="F948" s="263"/>
      <c r="G948" s="263"/>
      <c r="H948" s="263"/>
      <c r="I948" s="263"/>
      <c r="J948" s="263"/>
      <c r="K948" s="263"/>
      <c r="L948" s="263"/>
      <c r="M948" s="263"/>
      <c r="N948" s="263"/>
      <c r="O948" s="263"/>
      <c r="P948" s="263"/>
      <c r="Q948" s="71">
        <v>2</v>
      </c>
      <c r="R948" s="264"/>
      <c r="S948" s="264"/>
      <c r="T948" s="264"/>
      <c r="U948" s="264"/>
      <c r="V948" s="264"/>
      <c r="W948" s="264"/>
      <c r="X948" s="264"/>
      <c r="Y948" s="264"/>
      <c r="Z948" s="264"/>
      <c r="AA948" s="264"/>
      <c r="AB948" s="264"/>
      <c r="AC948" s="264"/>
      <c r="AD948" s="264"/>
      <c r="AE948" s="264"/>
      <c r="AF948" s="71">
        <v>2</v>
      </c>
      <c r="AG948" s="264"/>
      <c r="AH948" s="264"/>
      <c r="AI948" s="264"/>
      <c r="AJ948" s="264"/>
      <c r="AK948" s="264"/>
      <c r="AL948" s="264"/>
      <c r="AM948" s="264"/>
      <c r="AN948" s="264"/>
      <c r="AO948" s="264"/>
      <c r="AP948" s="264"/>
      <c r="AQ948" s="264"/>
      <c r="AR948" s="264"/>
      <c r="AS948" s="264"/>
      <c r="AT948" s="264"/>
    </row>
    <row r="949" spans="1:46" ht="45" customHeight="1" x14ac:dyDescent="0.25">
      <c r="A949" s="263" t="s">
        <v>774</v>
      </c>
      <c r="B949" s="263"/>
      <c r="C949" s="263"/>
      <c r="D949" s="263"/>
      <c r="E949" s="263"/>
      <c r="F949" s="263"/>
      <c r="G949" s="263"/>
      <c r="H949" s="263"/>
      <c r="I949" s="263"/>
      <c r="J949" s="263"/>
      <c r="K949" s="263"/>
      <c r="L949" s="263"/>
      <c r="M949" s="263"/>
      <c r="N949" s="263"/>
      <c r="O949" s="263"/>
      <c r="P949" s="263"/>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x14ac:dyDescent="0.25">
      <c r="A950" s="263" t="s">
        <v>775</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x14ac:dyDescent="0.25">
      <c r="A951" s="263" t="s">
        <v>776</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x14ac:dyDescent="0.25">
      <c r="A952" s="263" t="s">
        <v>777</v>
      </c>
      <c r="B952" s="263"/>
      <c r="C952" s="263"/>
      <c r="D952" s="263"/>
      <c r="E952" s="263"/>
      <c r="F952" s="263"/>
      <c r="G952" s="263"/>
      <c r="H952" s="263"/>
      <c r="I952" s="263"/>
      <c r="J952" s="263"/>
      <c r="K952" s="263"/>
      <c r="L952" s="263"/>
      <c r="M952" s="263"/>
      <c r="N952" s="263"/>
      <c r="O952" s="263"/>
      <c r="P952" s="263"/>
      <c r="Q952" s="71">
        <v>2</v>
      </c>
      <c r="R952" s="264"/>
      <c r="S952" s="264"/>
      <c r="T952" s="264"/>
      <c r="U952" s="264"/>
      <c r="V952" s="264"/>
      <c r="W952" s="264"/>
      <c r="X952" s="264"/>
      <c r="Y952" s="264"/>
      <c r="Z952" s="264"/>
      <c r="AA952" s="264"/>
      <c r="AB952" s="264"/>
      <c r="AC952" s="264"/>
      <c r="AD952" s="264"/>
      <c r="AE952" s="264"/>
      <c r="AF952" s="71">
        <v>2</v>
      </c>
      <c r="AG952" s="264"/>
      <c r="AH952" s="264"/>
      <c r="AI952" s="264"/>
      <c r="AJ952" s="264"/>
      <c r="AK952" s="264"/>
      <c r="AL952" s="264"/>
      <c r="AM952" s="264"/>
      <c r="AN952" s="264"/>
      <c r="AO952" s="264"/>
      <c r="AP952" s="264"/>
      <c r="AQ952" s="264"/>
      <c r="AR952" s="264"/>
      <c r="AS952" s="264"/>
      <c r="AT952" s="264"/>
    </row>
    <row r="953" spans="1:46" ht="45" customHeight="1" x14ac:dyDescent="0.25">
      <c r="A953" s="263" t="s">
        <v>778</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x14ac:dyDescent="0.25">
      <c r="A954" s="263" t="s">
        <v>779</v>
      </c>
      <c r="B954" s="263"/>
      <c r="C954" s="263"/>
      <c r="D954" s="263"/>
      <c r="E954" s="263"/>
      <c r="F954" s="263"/>
      <c r="G954" s="263"/>
      <c r="H954" s="263"/>
      <c r="I954" s="263"/>
      <c r="J954" s="263"/>
      <c r="K954" s="263"/>
      <c r="L954" s="263"/>
      <c r="M954" s="263"/>
      <c r="N954" s="263"/>
      <c r="O954" s="263"/>
      <c r="P954" s="263"/>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45" customHeight="1" x14ac:dyDescent="0.25">
      <c r="A955" s="263" t="s">
        <v>780</v>
      </c>
      <c r="B955" s="263"/>
      <c r="C955" s="263"/>
      <c r="D955" s="263"/>
      <c r="E955" s="263"/>
      <c r="F955" s="263"/>
      <c r="G955" s="263"/>
      <c r="H955" s="263"/>
      <c r="I955" s="263"/>
      <c r="J955" s="263"/>
      <c r="K955" s="263"/>
      <c r="L955" s="263"/>
      <c r="M955" s="263"/>
      <c r="N955" s="263"/>
      <c r="O955" s="263"/>
      <c r="P955" s="263"/>
      <c r="Q955" s="71">
        <v>2</v>
      </c>
      <c r="R955" s="265"/>
      <c r="S955" s="265"/>
      <c r="T955" s="265"/>
      <c r="U955" s="265"/>
      <c r="V955" s="265"/>
      <c r="W955" s="265"/>
      <c r="X955" s="265"/>
      <c r="Y955" s="265"/>
      <c r="Z955" s="265"/>
      <c r="AA955" s="265"/>
      <c r="AB955" s="265"/>
      <c r="AC955" s="265"/>
      <c r="AD955" s="265"/>
      <c r="AE955" s="265"/>
      <c r="AF955" s="71">
        <v>2</v>
      </c>
      <c r="AG955" s="265"/>
      <c r="AH955" s="265"/>
      <c r="AI955" s="265"/>
      <c r="AJ955" s="265"/>
      <c r="AK955" s="265"/>
      <c r="AL955" s="265"/>
      <c r="AM955" s="265"/>
      <c r="AN955" s="265"/>
      <c r="AO955" s="265"/>
      <c r="AP955" s="265"/>
      <c r="AQ955" s="265"/>
      <c r="AR955" s="265"/>
      <c r="AS955" s="265"/>
      <c r="AT955" s="265"/>
    </row>
    <row r="956" spans="1:46" ht="45" customHeight="1" x14ac:dyDescent="0.25">
      <c r="A956" s="263" t="s">
        <v>781</v>
      </c>
      <c r="B956" s="263"/>
      <c r="C956" s="263"/>
      <c r="D956" s="263"/>
      <c r="E956" s="263"/>
      <c r="F956" s="263"/>
      <c r="G956" s="263"/>
      <c r="H956" s="263"/>
      <c r="I956" s="263"/>
      <c r="J956" s="263"/>
      <c r="K956" s="263"/>
      <c r="L956" s="263"/>
      <c r="M956" s="263"/>
      <c r="N956" s="263"/>
      <c r="O956" s="263"/>
      <c r="P956" s="263"/>
      <c r="Q956" s="71">
        <v>2</v>
      </c>
      <c r="R956" s="265"/>
      <c r="S956" s="265"/>
      <c r="T956" s="265"/>
      <c r="U956" s="265"/>
      <c r="V956" s="265"/>
      <c r="W956" s="265"/>
      <c r="X956" s="265"/>
      <c r="Y956" s="265"/>
      <c r="Z956" s="265"/>
      <c r="AA956" s="265"/>
      <c r="AB956" s="265"/>
      <c r="AC956" s="265"/>
      <c r="AD956" s="265"/>
      <c r="AE956" s="265"/>
      <c r="AF956" s="71">
        <v>2</v>
      </c>
      <c r="AG956" s="265"/>
      <c r="AH956" s="265"/>
      <c r="AI956" s="265"/>
      <c r="AJ956" s="265"/>
      <c r="AK956" s="265"/>
      <c r="AL956" s="265"/>
      <c r="AM956" s="265"/>
      <c r="AN956" s="265"/>
      <c r="AO956" s="265"/>
      <c r="AP956" s="265"/>
      <c r="AQ956" s="265"/>
      <c r="AR956" s="265"/>
      <c r="AS956" s="265"/>
      <c r="AT956" s="265"/>
    </row>
    <row r="957" spans="1:46" ht="45" customHeight="1" x14ac:dyDescent="0.25">
      <c r="A957" s="263" t="s">
        <v>782</v>
      </c>
      <c r="B957" s="263"/>
      <c r="C957" s="263"/>
      <c r="D957" s="263"/>
      <c r="E957" s="263"/>
      <c r="F957" s="263"/>
      <c r="G957" s="263"/>
      <c r="H957" s="263"/>
      <c r="I957" s="263"/>
      <c r="J957" s="263"/>
      <c r="K957" s="263"/>
      <c r="L957" s="263"/>
      <c r="M957" s="263"/>
      <c r="N957" s="263"/>
      <c r="O957" s="263"/>
      <c r="P957" s="263"/>
      <c r="Q957" s="71">
        <v>2</v>
      </c>
      <c r="R957" s="264"/>
      <c r="S957" s="264"/>
      <c r="T957" s="264"/>
      <c r="U957" s="264"/>
      <c r="V957" s="264"/>
      <c r="W957" s="264"/>
      <c r="X957" s="264"/>
      <c r="Y957" s="264"/>
      <c r="Z957" s="264"/>
      <c r="AA957" s="264"/>
      <c r="AB957" s="264"/>
      <c r="AC957" s="264"/>
      <c r="AD957" s="264"/>
      <c r="AE957" s="264"/>
      <c r="AF957" s="71">
        <v>2</v>
      </c>
      <c r="AG957" s="264"/>
      <c r="AH957" s="264"/>
      <c r="AI957" s="264"/>
      <c r="AJ957" s="264"/>
      <c r="AK957" s="264"/>
      <c r="AL957" s="264"/>
      <c r="AM957" s="264"/>
      <c r="AN957" s="264"/>
      <c r="AO957" s="264"/>
      <c r="AP957" s="264"/>
      <c r="AQ957" s="264"/>
      <c r="AR957" s="264"/>
      <c r="AS957" s="264"/>
      <c r="AT957" s="264"/>
    </row>
    <row r="958" spans="1:46" ht="45" customHeight="1" x14ac:dyDescent="0.25">
      <c r="A958" s="263" t="s">
        <v>783</v>
      </c>
      <c r="B958" s="263"/>
      <c r="C958" s="263"/>
      <c r="D958" s="263"/>
      <c r="E958" s="263"/>
      <c r="F958" s="263"/>
      <c r="G958" s="263"/>
      <c r="H958" s="263"/>
      <c r="I958" s="263"/>
      <c r="J958" s="263"/>
      <c r="K958" s="263"/>
      <c r="L958" s="263"/>
      <c r="M958" s="263"/>
      <c r="N958" s="263"/>
      <c r="O958" s="263"/>
      <c r="P958" s="263"/>
      <c r="Q958" s="71">
        <v>2</v>
      </c>
      <c r="R958" s="264"/>
      <c r="S958" s="264"/>
      <c r="T958" s="264"/>
      <c r="U958" s="264"/>
      <c r="V958" s="264"/>
      <c r="W958" s="264"/>
      <c r="X958" s="264"/>
      <c r="Y958" s="264"/>
      <c r="Z958" s="264"/>
      <c r="AA958" s="264"/>
      <c r="AB958" s="264"/>
      <c r="AC958" s="264"/>
      <c r="AD958" s="264"/>
      <c r="AE958" s="264"/>
      <c r="AF958" s="71">
        <v>2</v>
      </c>
      <c r="AG958" s="264"/>
      <c r="AH958" s="264"/>
      <c r="AI958" s="264"/>
      <c r="AJ958" s="264"/>
      <c r="AK958" s="264"/>
      <c r="AL958" s="264"/>
      <c r="AM958" s="264"/>
      <c r="AN958" s="264"/>
      <c r="AO958" s="264"/>
      <c r="AP958" s="264"/>
      <c r="AQ958" s="264"/>
      <c r="AR958" s="264"/>
      <c r="AS958" s="264"/>
      <c r="AT958" s="264"/>
    </row>
    <row r="959" spans="1:46" ht="45" customHeight="1" x14ac:dyDescent="0.25">
      <c r="A959" s="263" t="s">
        <v>784</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x14ac:dyDescent="0.25">
      <c r="A960" s="263" t="s">
        <v>785</v>
      </c>
      <c r="B960" s="263"/>
      <c r="C960" s="263"/>
      <c r="D960" s="263"/>
      <c r="E960" s="263"/>
      <c r="F960" s="263"/>
      <c r="G960" s="263"/>
      <c r="H960" s="263"/>
      <c r="I960" s="263"/>
      <c r="J960" s="263"/>
      <c r="K960" s="263"/>
      <c r="L960" s="263"/>
      <c r="M960" s="263"/>
      <c r="N960" s="263"/>
      <c r="O960" s="263"/>
      <c r="P960" s="263"/>
      <c r="Q960" s="71">
        <v>2</v>
      </c>
      <c r="R960" s="265"/>
      <c r="S960" s="265"/>
      <c r="T960" s="265"/>
      <c r="U960" s="265"/>
      <c r="V960" s="265"/>
      <c r="W960" s="265"/>
      <c r="X960" s="265"/>
      <c r="Y960" s="265"/>
      <c r="Z960" s="265"/>
      <c r="AA960" s="265"/>
      <c r="AB960" s="265"/>
      <c r="AC960" s="265"/>
      <c r="AD960" s="265"/>
      <c r="AE960" s="265"/>
      <c r="AF960" s="71">
        <v>2</v>
      </c>
      <c r="AG960" s="265"/>
      <c r="AH960" s="265"/>
      <c r="AI960" s="265"/>
      <c r="AJ960" s="265"/>
      <c r="AK960" s="265"/>
      <c r="AL960" s="265"/>
      <c r="AM960" s="265"/>
      <c r="AN960" s="265"/>
      <c r="AO960" s="265"/>
      <c r="AP960" s="265"/>
      <c r="AQ960" s="265"/>
      <c r="AR960" s="265"/>
      <c r="AS960" s="265"/>
      <c r="AT960" s="265"/>
    </row>
    <row r="961" spans="1:46" ht="45" customHeight="1" x14ac:dyDescent="0.25">
      <c r="A961" s="263" t="s">
        <v>786</v>
      </c>
      <c r="B961" s="263"/>
      <c r="C961" s="263"/>
      <c r="D961" s="263"/>
      <c r="E961" s="263"/>
      <c r="F961" s="263"/>
      <c r="G961" s="263"/>
      <c r="H961" s="263"/>
      <c r="I961" s="263"/>
      <c r="J961" s="263"/>
      <c r="K961" s="263"/>
      <c r="L961" s="263"/>
      <c r="M961" s="263"/>
      <c r="N961" s="263"/>
      <c r="O961" s="263"/>
      <c r="P961" s="263"/>
      <c r="Q961" s="71">
        <v>2</v>
      </c>
      <c r="R961" s="265"/>
      <c r="S961" s="265"/>
      <c r="T961" s="265"/>
      <c r="U961" s="265"/>
      <c r="V961" s="265"/>
      <c r="W961" s="265"/>
      <c r="X961" s="265"/>
      <c r="Y961" s="265"/>
      <c r="Z961" s="265"/>
      <c r="AA961" s="265"/>
      <c r="AB961" s="265"/>
      <c r="AC961" s="265"/>
      <c r="AD961" s="265"/>
      <c r="AE961" s="265"/>
      <c r="AF961" s="71">
        <v>2</v>
      </c>
      <c r="AG961" s="265"/>
      <c r="AH961" s="265"/>
      <c r="AI961" s="265"/>
      <c r="AJ961" s="265"/>
      <c r="AK961" s="265"/>
      <c r="AL961" s="265"/>
      <c r="AM961" s="265"/>
      <c r="AN961" s="265"/>
      <c r="AO961" s="265"/>
      <c r="AP961" s="265"/>
      <c r="AQ961" s="265"/>
      <c r="AR961" s="265"/>
      <c r="AS961" s="265"/>
      <c r="AT961" s="265"/>
    </row>
    <row r="962" spans="1:46" ht="45" customHeight="1" x14ac:dyDescent="0.25">
      <c r="A962" s="263" t="s">
        <v>787</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x14ac:dyDescent="0.25">
      <c r="A963" s="263" t="s">
        <v>788</v>
      </c>
      <c r="B963" s="263"/>
      <c r="C963" s="263"/>
      <c r="D963" s="263"/>
      <c r="E963" s="263"/>
      <c r="F963" s="263"/>
      <c r="G963" s="263"/>
      <c r="H963" s="263"/>
      <c r="I963" s="263"/>
      <c r="J963" s="263"/>
      <c r="K963" s="263"/>
      <c r="L963" s="263"/>
      <c r="M963" s="263"/>
      <c r="N963" s="263"/>
      <c r="O963" s="263"/>
      <c r="P963" s="263"/>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45" customHeight="1" x14ac:dyDescent="0.25">
      <c r="A964" s="263" t="s">
        <v>789</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x14ac:dyDescent="0.25">
      <c r="A965" s="263" t="s">
        <v>790</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6" spans="1:46" ht="45" customHeight="1" x14ac:dyDescent="0.25">
      <c r="A966" s="263" t="s">
        <v>791</v>
      </c>
      <c r="B966" s="263"/>
      <c r="C966" s="263"/>
      <c r="D966" s="263"/>
      <c r="E966" s="263"/>
      <c r="F966" s="263"/>
      <c r="G966" s="263"/>
      <c r="H966" s="263"/>
      <c r="I966" s="263"/>
      <c r="J966" s="263"/>
      <c r="K966" s="263"/>
      <c r="L966" s="263"/>
      <c r="M966" s="263"/>
      <c r="N966" s="263"/>
      <c r="O966" s="263"/>
      <c r="P966" s="263"/>
      <c r="Q966" s="71">
        <v>2</v>
      </c>
      <c r="R966" s="265"/>
      <c r="S966" s="265"/>
      <c r="T966" s="265"/>
      <c r="U966" s="265"/>
      <c r="V966" s="265"/>
      <c r="W966" s="265"/>
      <c r="X966" s="265"/>
      <c r="Y966" s="265"/>
      <c r="Z966" s="265"/>
      <c r="AA966" s="265"/>
      <c r="AB966" s="265"/>
      <c r="AC966" s="265"/>
      <c r="AD966" s="265"/>
      <c r="AE966" s="265"/>
      <c r="AF966" s="71">
        <v>2</v>
      </c>
      <c r="AG966" s="265"/>
      <c r="AH966" s="265"/>
      <c r="AI966" s="265"/>
      <c r="AJ966" s="265"/>
      <c r="AK966" s="265"/>
      <c r="AL966" s="265"/>
      <c r="AM966" s="265"/>
      <c r="AN966" s="265"/>
      <c r="AO966" s="265"/>
      <c r="AP966" s="265"/>
      <c r="AQ966" s="265"/>
      <c r="AR966" s="265"/>
      <c r="AS966" s="265"/>
      <c r="AT966" s="265"/>
    </row>
    <row r="967" spans="1:46" ht="45" customHeight="1" x14ac:dyDescent="0.25">
      <c r="A967" s="263" t="s">
        <v>792</v>
      </c>
      <c r="B967" s="263"/>
      <c r="C967" s="263"/>
      <c r="D967" s="263"/>
      <c r="E967" s="263"/>
      <c r="F967" s="263"/>
      <c r="G967" s="263"/>
      <c r="H967" s="263"/>
      <c r="I967" s="263"/>
      <c r="J967" s="263"/>
      <c r="K967" s="263"/>
      <c r="L967" s="263"/>
      <c r="M967" s="263"/>
      <c r="N967" s="263"/>
      <c r="O967" s="263"/>
      <c r="P967" s="263"/>
      <c r="Q967" s="71">
        <v>2</v>
      </c>
      <c r="R967" s="265"/>
      <c r="S967" s="265"/>
      <c r="T967" s="265"/>
      <c r="U967" s="265"/>
      <c r="V967" s="265"/>
      <c r="W967" s="265"/>
      <c r="X967" s="265"/>
      <c r="Y967" s="265"/>
      <c r="Z967" s="265"/>
      <c r="AA967" s="265"/>
      <c r="AB967" s="265"/>
      <c r="AC967" s="265"/>
      <c r="AD967" s="265"/>
      <c r="AE967" s="265"/>
      <c r="AF967" s="71">
        <v>2</v>
      </c>
      <c r="AG967" s="265"/>
      <c r="AH967" s="265"/>
      <c r="AI967" s="265"/>
      <c r="AJ967" s="265"/>
      <c r="AK967" s="265"/>
      <c r="AL967" s="265"/>
      <c r="AM967" s="265"/>
      <c r="AN967" s="265"/>
      <c r="AO967" s="265"/>
      <c r="AP967" s="265"/>
      <c r="AQ967" s="265"/>
      <c r="AR967" s="265"/>
      <c r="AS967" s="265"/>
      <c r="AT967" s="265"/>
    </row>
    <row r="968" spans="1:46" ht="45" customHeight="1" x14ac:dyDescent="0.25">
      <c r="A968" s="263" t="s">
        <v>793</v>
      </c>
      <c r="B968" s="263"/>
      <c r="C968" s="263"/>
      <c r="D968" s="263"/>
      <c r="E968" s="263"/>
      <c r="F968" s="263"/>
      <c r="G968" s="263"/>
      <c r="H968" s="263"/>
      <c r="I968" s="263"/>
      <c r="J968" s="263"/>
      <c r="K968" s="263"/>
      <c r="L968" s="263"/>
      <c r="M968" s="263"/>
      <c r="N968" s="263"/>
      <c r="O968" s="263"/>
      <c r="P968" s="263"/>
      <c r="Q968" s="71">
        <v>2</v>
      </c>
      <c r="R968" s="265"/>
      <c r="S968" s="265"/>
      <c r="T968" s="265"/>
      <c r="U968" s="265"/>
      <c r="V968" s="265"/>
      <c r="W968" s="265"/>
      <c r="X968" s="265"/>
      <c r="Y968" s="265"/>
      <c r="Z968" s="265"/>
      <c r="AA968" s="265"/>
      <c r="AB968" s="265"/>
      <c r="AC968" s="265"/>
      <c r="AD968" s="265"/>
      <c r="AE968" s="265"/>
      <c r="AF968" s="71">
        <v>2</v>
      </c>
      <c r="AG968" s="265"/>
      <c r="AH968" s="265"/>
      <c r="AI968" s="265"/>
      <c r="AJ968" s="265"/>
      <c r="AK968" s="265"/>
      <c r="AL968" s="265"/>
      <c r="AM968" s="265"/>
      <c r="AN968" s="265"/>
      <c r="AO968" s="265"/>
      <c r="AP968" s="265"/>
      <c r="AQ968" s="265"/>
      <c r="AR968" s="265"/>
      <c r="AS968" s="265"/>
      <c r="AT968" s="265"/>
    </row>
    <row r="969" spans="1:46" ht="45" customHeight="1" x14ac:dyDescent="0.25">
      <c r="A969" s="263" t="s">
        <v>794</v>
      </c>
      <c r="B969" s="263"/>
      <c r="C969" s="263"/>
      <c r="D969" s="263"/>
      <c r="E969" s="263"/>
      <c r="F969" s="263"/>
      <c r="G969" s="263"/>
      <c r="H969" s="263"/>
      <c r="I969" s="263"/>
      <c r="J969" s="263"/>
      <c r="K969" s="263"/>
      <c r="L969" s="263"/>
      <c r="M969" s="263"/>
      <c r="N969" s="263"/>
      <c r="O969" s="263"/>
      <c r="P969" s="263"/>
      <c r="Q969" s="71">
        <v>2</v>
      </c>
      <c r="R969" s="264"/>
      <c r="S969" s="264"/>
      <c r="T969" s="264"/>
      <c r="U969" s="264"/>
      <c r="V969" s="264"/>
      <c r="W969" s="264"/>
      <c r="X969" s="264"/>
      <c r="Y969" s="264"/>
      <c r="Z969" s="264"/>
      <c r="AA969" s="264"/>
      <c r="AB969" s="264"/>
      <c r="AC969" s="264"/>
      <c r="AD969" s="264"/>
      <c r="AE969" s="264"/>
      <c r="AF969" s="71">
        <v>2</v>
      </c>
      <c r="AG969" s="264"/>
      <c r="AH969" s="264"/>
      <c r="AI969" s="264"/>
      <c r="AJ969" s="264"/>
      <c r="AK969" s="264"/>
      <c r="AL969" s="264"/>
      <c r="AM969" s="264"/>
      <c r="AN969" s="264"/>
      <c r="AO969" s="264"/>
      <c r="AP969" s="264"/>
      <c r="AQ969" s="264"/>
      <c r="AR969" s="264"/>
      <c r="AS969" s="264"/>
      <c r="AT969" s="264"/>
    </row>
    <row r="970" spans="1:46" ht="45" customHeight="1" x14ac:dyDescent="0.25">
      <c r="A970" s="263" t="s">
        <v>795</v>
      </c>
      <c r="B970" s="263"/>
      <c r="C970" s="263"/>
      <c r="D970" s="263"/>
      <c r="E970" s="263"/>
      <c r="F970" s="263"/>
      <c r="G970" s="263"/>
      <c r="H970" s="263"/>
      <c r="I970" s="263"/>
      <c r="J970" s="263"/>
      <c r="K970" s="263"/>
      <c r="L970" s="263"/>
      <c r="M970" s="263"/>
      <c r="N970" s="263"/>
      <c r="O970" s="263"/>
      <c r="P970" s="263"/>
      <c r="Q970" s="71">
        <v>2</v>
      </c>
      <c r="R970" s="265"/>
      <c r="S970" s="265"/>
      <c r="T970" s="265"/>
      <c r="U970" s="265"/>
      <c r="V970" s="265"/>
      <c r="W970" s="265"/>
      <c r="X970" s="265"/>
      <c r="Y970" s="265"/>
      <c r="Z970" s="265"/>
      <c r="AA970" s="265"/>
      <c r="AB970" s="265"/>
      <c r="AC970" s="265"/>
      <c r="AD970" s="265"/>
      <c r="AE970" s="265"/>
      <c r="AF970" s="71">
        <v>2</v>
      </c>
      <c r="AG970" s="265"/>
      <c r="AH970" s="265"/>
      <c r="AI970" s="265"/>
      <c r="AJ970" s="265"/>
      <c r="AK970" s="265"/>
      <c r="AL970" s="265"/>
      <c r="AM970" s="265"/>
      <c r="AN970" s="265"/>
      <c r="AO970" s="265"/>
      <c r="AP970" s="265"/>
      <c r="AQ970" s="265"/>
      <c r="AR970" s="265"/>
      <c r="AS970" s="265"/>
      <c r="AT970" s="265"/>
    </row>
    <row r="971" spans="1:46" ht="45" customHeight="1" x14ac:dyDescent="0.25">
      <c r="A971" s="263" t="s">
        <v>796</v>
      </c>
      <c r="B971" s="263"/>
      <c r="C971" s="263"/>
      <c r="D971" s="263"/>
      <c r="E971" s="263"/>
      <c r="F971" s="263"/>
      <c r="G971" s="263"/>
      <c r="H971" s="263"/>
      <c r="I971" s="263"/>
      <c r="J971" s="263"/>
      <c r="K971" s="263"/>
      <c r="L971" s="263"/>
      <c r="M971" s="263"/>
      <c r="N971" s="263"/>
      <c r="O971" s="263"/>
      <c r="P971" s="263"/>
      <c r="Q971" s="71">
        <v>2</v>
      </c>
      <c r="R971" s="265"/>
      <c r="S971" s="265"/>
      <c r="T971" s="265"/>
      <c r="U971" s="265"/>
      <c r="V971" s="265"/>
      <c r="W971" s="265"/>
      <c r="X971" s="265"/>
      <c r="Y971" s="265"/>
      <c r="Z971" s="265"/>
      <c r="AA971" s="265"/>
      <c r="AB971" s="265"/>
      <c r="AC971" s="265"/>
      <c r="AD971" s="265"/>
      <c r="AE971" s="265"/>
      <c r="AF971" s="71">
        <v>2</v>
      </c>
      <c r="AG971" s="265"/>
      <c r="AH971" s="265"/>
      <c r="AI971" s="265"/>
      <c r="AJ971" s="265"/>
      <c r="AK971" s="265"/>
      <c r="AL971" s="265"/>
      <c r="AM971" s="265"/>
      <c r="AN971" s="265"/>
      <c r="AO971" s="265"/>
      <c r="AP971" s="265"/>
      <c r="AQ971" s="265"/>
      <c r="AR971" s="265"/>
      <c r="AS971" s="265"/>
      <c r="AT971" s="265"/>
    </row>
    <row r="972" spans="1:46" ht="45" customHeight="1" x14ac:dyDescent="0.25">
      <c r="A972" s="263" t="s">
        <v>797</v>
      </c>
      <c r="B972" s="263"/>
      <c r="C972" s="263"/>
      <c r="D972" s="263"/>
      <c r="E972" s="263"/>
      <c r="F972" s="263"/>
      <c r="G972" s="263"/>
      <c r="H972" s="263"/>
      <c r="I972" s="263"/>
      <c r="J972" s="263"/>
      <c r="K972" s="263"/>
      <c r="L972" s="263"/>
      <c r="M972" s="263"/>
      <c r="N972" s="263"/>
      <c r="O972" s="263"/>
      <c r="P972" s="263"/>
      <c r="Q972" s="71">
        <v>2</v>
      </c>
      <c r="R972" s="265"/>
      <c r="S972" s="265"/>
      <c r="T972" s="265"/>
      <c r="U972" s="265"/>
      <c r="V972" s="265"/>
      <c r="W972" s="265"/>
      <c r="X972" s="265"/>
      <c r="Y972" s="265"/>
      <c r="Z972" s="265"/>
      <c r="AA972" s="265"/>
      <c r="AB972" s="265"/>
      <c r="AC972" s="265"/>
      <c r="AD972" s="265"/>
      <c r="AE972" s="265"/>
      <c r="AF972" s="71">
        <v>2</v>
      </c>
      <c r="AG972" s="265"/>
      <c r="AH972" s="265"/>
      <c r="AI972" s="265"/>
      <c r="AJ972" s="265"/>
      <c r="AK972" s="265"/>
      <c r="AL972" s="265"/>
      <c r="AM972" s="265"/>
      <c r="AN972" s="265"/>
      <c r="AO972" s="265"/>
      <c r="AP972" s="265"/>
      <c r="AQ972" s="265"/>
      <c r="AR972" s="265"/>
      <c r="AS972" s="265"/>
      <c r="AT972" s="265"/>
    </row>
    <row r="973" spans="1:46" ht="45" customHeight="1" x14ac:dyDescent="0.25">
      <c r="A973" s="263" t="s">
        <v>798</v>
      </c>
      <c r="B973" s="263"/>
      <c r="C973" s="263"/>
      <c r="D973" s="263"/>
      <c r="E973" s="263"/>
      <c r="F973" s="263"/>
      <c r="G973" s="263"/>
      <c r="H973" s="263"/>
      <c r="I973" s="263"/>
      <c r="J973" s="263"/>
      <c r="K973" s="263"/>
      <c r="L973" s="263"/>
      <c r="M973" s="263"/>
      <c r="N973" s="263"/>
      <c r="O973" s="263"/>
      <c r="P973" s="263"/>
      <c r="Q973" s="71">
        <v>2</v>
      </c>
      <c r="R973" s="265"/>
      <c r="S973" s="265"/>
      <c r="T973" s="265"/>
      <c r="U973" s="265"/>
      <c r="V973" s="265"/>
      <c r="W973" s="265"/>
      <c r="X973" s="265"/>
      <c r="Y973" s="265"/>
      <c r="Z973" s="265"/>
      <c r="AA973" s="265"/>
      <c r="AB973" s="265"/>
      <c r="AC973" s="265"/>
      <c r="AD973" s="265"/>
      <c r="AE973" s="265"/>
      <c r="AF973" s="71">
        <v>2</v>
      </c>
      <c r="AG973" s="265"/>
      <c r="AH973" s="265"/>
      <c r="AI973" s="265"/>
      <c r="AJ973" s="265"/>
      <c r="AK973" s="265"/>
      <c r="AL973" s="265"/>
      <c r="AM973" s="265"/>
      <c r="AN973" s="265"/>
      <c r="AO973" s="265"/>
      <c r="AP973" s="265"/>
      <c r="AQ973" s="265"/>
      <c r="AR973" s="265"/>
      <c r="AS973" s="265"/>
      <c r="AT973" s="265"/>
    </row>
    <row r="974" spans="1:46" ht="45" customHeight="1" x14ac:dyDescent="0.25">
      <c r="A974" s="263" t="s">
        <v>799</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73.400000000000006" customHeight="1" x14ac:dyDescent="0.25">
      <c r="A975" s="263" t="s">
        <v>800</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x14ac:dyDescent="0.25">
      <c r="A976" s="263" t="s">
        <v>801</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94.5" customHeight="1" x14ac:dyDescent="0.25">
      <c r="A977" s="263" t="s">
        <v>802</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69.650000000000006" customHeight="1" x14ac:dyDescent="0.25">
      <c r="A978" s="263" t="s">
        <v>803</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111</v>
      </c>
      <c r="B980" s="266"/>
      <c r="C980" s="266"/>
      <c r="D980" s="266"/>
      <c r="E980" s="266"/>
      <c r="F980" s="266"/>
      <c r="G980" s="266"/>
      <c r="H980" s="266"/>
      <c r="I980" s="266"/>
      <c r="J980" s="266"/>
      <c r="K980" s="266"/>
      <c r="L980" s="266"/>
      <c r="M980" s="266"/>
      <c r="N980" s="266"/>
      <c r="O980" s="266"/>
      <c r="P980" s="266"/>
      <c r="Q980" s="73" t="s">
        <v>99</v>
      </c>
      <c r="R980" s="267" t="s">
        <v>100</v>
      </c>
      <c r="S980" s="267"/>
      <c r="T980" s="267"/>
      <c r="U980" s="267"/>
      <c r="V980" s="267"/>
      <c r="W980" s="267"/>
      <c r="X980" s="267"/>
      <c r="Y980" s="267"/>
      <c r="Z980" s="267"/>
      <c r="AA980" s="267"/>
      <c r="AB980" s="267"/>
      <c r="AC980" s="267"/>
      <c r="AD980" s="267"/>
      <c r="AE980" s="267"/>
      <c r="AF980" s="74" t="s">
        <v>99</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804</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x14ac:dyDescent="0.25">
      <c r="A982" s="263" t="s">
        <v>805</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x14ac:dyDescent="0.25">
      <c r="A983" s="263" t="s">
        <v>806</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63.65" customHeight="1" x14ac:dyDescent="0.25">
      <c r="A984" s="263" t="s">
        <v>807</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5" spans="1:46" ht="45" customHeight="1" x14ac:dyDescent="0.25">
      <c r="A985" s="263" t="s">
        <v>808</v>
      </c>
      <c r="B985" s="263"/>
      <c r="C985" s="263"/>
      <c r="D985" s="263"/>
      <c r="E985" s="263"/>
      <c r="F985" s="263"/>
      <c r="G985" s="263"/>
      <c r="H985" s="263"/>
      <c r="I985" s="263"/>
      <c r="J985" s="263"/>
      <c r="K985" s="263"/>
      <c r="L985" s="263"/>
      <c r="M985" s="263"/>
      <c r="N985" s="263"/>
      <c r="O985" s="263"/>
      <c r="P985" s="263"/>
      <c r="Q985" s="71">
        <v>2</v>
      </c>
      <c r="R985" s="264"/>
      <c r="S985" s="264"/>
      <c r="T985" s="264"/>
      <c r="U985" s="264"/>
      <c r="V985" s="264"/>
      <c r="W985" s="264"/>
      <c r="X985" s="264"/>
      <c r="Y985" s="264"/>
      <c r="Z985" s="264"/>
      <c r="AA985" s="264"/>
      <c r="AB985" s="264"/>
      <c r="AC985" s="264"/>
      <c r="AD985" s="264"/>
      <c r="AE985" s="264"/>
      <c r="AF985" s="71">
        <v>2</v>
      </c>
      <c r="AG985" s="264"/>
      <c r="AH985" s="264"/>
      <c r="AI985" s="264"/>
      <c r="AJ985" s="264"/>
      <c r="AK985" s="264"/>
      <c r="AL985" s="264"/>
      <c r="AM985" s="264"/>
      <c r="AN985" s="264"/>
      <c r="AO985" s="264"/>
      <c r="AP985" s="264"/>
      <c r="AQ985" s="264"/>
      <c r="AR985" s="264"/>
      <c r="AS985" s="264"/>
      <c r="AT985" s="264"/>
    </row>
    <row r="988" spans="1:46" ht="79.5" customHeight="1" x14ac:dyDescent="0.25">
      <c r="A988" s="272" t="s">
        <v>809</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96</v>
      </c>
      <c r="AH988" s="254"/>
      <c r="AI988" s="254"/>
      <c r="AJ988" s="254"/>
      <c r="AK988" s="75">
        <f>(('Artículo 121 (resumen PI)'!C37*0.8+'Artículo 121 (resumen PI)'!F37*0.2)+('Artículo 121 (resumen PNT)'!C37*0.8+'Artículo 121 (resumen PNT)'!F37*0.2))/2</f>
        <v>100</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810</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76</v>
      </c>
      <c r="B993" s="269"/>
      <c r="C993" s="269"/>
      <c r="D993" s="269"/>
      <c r="E993" s="269"/>
      <c r="F993" s="269"/>
      <c r="G993" s="269"/>
      <c r="H993" s="269"/>
      <c r="I993" s="269"/>
      <c r="J993" s="269"/>
      <c r="K993" s="269"/>
      <c r="L993" s="269"/>
      <c r="M993" s="269"/>
      <c r="N993" s="269"/>
      <c r="O993" s="269"/>
      <c r="P993" s="269"/>
      <c r="Q993" s="69" t="s">
        <v>99</v>
      </c>
      <c r="R993" s="270" t="s">
        <v>100</v>
      </c>
      <c r="S993" s="270"/>
      <c r="T993" s="270"/>
      <c r="U993" s="270"/>
      <c r="V993" s="270"/>
      <c r="W993" s="270"/>
      <c r="X993" s="270"/>
      <c r="Y993" s="270"/>
      <c r="Z993" s="270"/>
      <c r="AA993" s="270"/>
      <c r="AB993" s="270"/>
      <c r="AC993" s="270"/>
      <c r="AD993" s="270"/>
      <c r="AE993" s="270"/>
      <c r="AF993" s="70" t="s">
        <v>99</v>
      </c>
      <c r="AG993" s="271" t="s">
        <v>8</v>
      </c>
      <c r="AH993" s="271"/>
      <c r="AI993" s="271"/>
      <c r="AJ993" s="271"/>
      <c r="AK993" s="271"/>
      <c r="AL993" s="271"/>
      <c r="AM993" s="271"/>
      <c r="AN993" s="271"/>
      <c r="AO993" s="271"/>
      <c r="AP993" s="271"/>
      <c r="AQ993" s="271"/>
      <c r="AR993" s="271"/>
      <c r="AS993" s="271"/>
      <c r="AT993" s="271"/>
    </row>
    <row r="994" spans="1:46" ht="45" customHeight="1" x14ac:dyDescent="0.25">
      <c r="A994" s="263" t="s">
        <v>101</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x14ac:dyDescent="0.25">
      <c r="A995" s="263" t="s">
        <v>141</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811</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812</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x14ac:dyDescent="0.25">
      <c r="A998" s="263" t="s">
        <v>813</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x14ac:dyDescent="0.25">
      <c r="A999" s="263" t="s">
        <v>814</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x14ac:dyDescent="0.25">
      <c r="A1000" s="263" t="s">
        <v>815</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5">
      <c r="A1001" s="263" t="s">
        <v>816</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817</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818</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x14ac:dyDescent="0.25">
      <c r="A1004" s="263" t="s">
        <v>819</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x14ac:dyDescent="0.25">
      <c r="A1005" s="263" t="s">
        <v>820</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3" t="s">
        <v>821</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3" t="s">
        <v>822</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x14ac:dyDescent="0.25">
      <c r="A1008" s="263" t="s">
        <v>823</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x14ac:dyDescent="0.25">
      <c r="A1009" s="263" t="s">
        <v>824</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x14ac:dyDescent="0.25">
      <c r="A1010" s="263" t="s">
        <v>825</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x14ac:dyDescent="0.25">
      <c r="A1011" s="263" t="s">
        <v>826</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3" t="s">
        <v>827</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x14ac:dyDescent="0.25">
      <c r="A1013" s="263" t="s">
        <v>828</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3" t="s">
        <v>829</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3" t="s">
        <v>830</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5" customHeight="1" x14ac:dyDescent="0.25">
      <c r="A1016" s="263" t="s">
        <v>831</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832</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833</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x14ac:dyDescent="0.25">
      <c r="A1019" s="263" t="s">
        <v>834</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6" t="s">
        <v>111</v>
      </c>
      <c r="B1021" s="266"/>
      <c r="C1021" s="266"/>
      <c r="D1021" s="266"/>
      <c r="E1021" s="266"/>
      <c r="F1021" s="266"/>
      <c r="G1021" s="266"/>
      <c r="H1021" s="266"/>
      <c r="I1021" s="266"/>
      <c r="J1021" s="266"/>
      <c r="K1021" s="266"/>
      <c r="L1021" s="266"/>
      <c r="M1021" s="266"/>
      <c r="N1021" s="266"/>
      <c r="O1021" s="266"/>
      <c r="P1021" s="266"/>
      <c r="Q1021" s="73" t="s">
        <v>99</v>
      </c>
      <c r="R1021" s="267" t="s">
        <v>100</v>
      </c>
      <c r="S1021" s="267"/>
      <c r="T1021" s="267"/>
      <c r="U1021" s="267"/>
      <c r="V1021" s="267"/>
      <c r="W1021" s="267"/>
      <c r="X1021" s="267"/>
      <c r="Y1021" s="267"/>
      <c r="Z1021" s="267"/>
      <c r="AA1021" s="267"/>
      <c r="AB1021" s="267"/>
      <c r="AC1021" s="267"/>
      <c r="AD1021" s="267"/>
      <c r="AE1021" s="267"/>
      <c r="AF1021" s="74" t="s">
        <v>99</v>
      </c>
      <c r="AG1021" s="268" t="s">
        <v>8</v>
      </c>
      <c r="AH1021" s="268"/>
      <c r="AI1021" s="268"/>
      <c r="AJ1021" s="268"/>
      <c r="AK1021" s="268"/>
      <c r="AL1021" s="268"/>
      <c r="AM1021" s="268"/>
      <c r="AN1021" s="268"/>
      <c r="AO1021" s="268"/>
      <c r="AP1021" s="268"/>
      <c r="AQ1021" s="268"/>
      <c r="AR1021" s="268"/>
      <c r="AS1021" s="268"/>
      <c r="AT1021" s="268"/>
    </row>
    <row r="1022" spans="1:46" ht="45" customHeight="1" x14ac:dyDescent="0.25">
      <c r="A1022" s="263" t="s">
        <v>835</v>
      </c>
      <c r="B1022" s="263"/>
      <c r="C1022" s="263"/>
      <c r="D1022" s="263"/>
      <c r="E1022" s="263"/>
      <c r="F1022" s="263"/>
      <c r="G1022" s="263"/>
      <c r="H1022" s="263"/>
      <c r="I1022" s="263"/>
      <c r="J1022" s="263"/>
      <c r="K1022" s="263"/>
      <c r="L1022" s="263"/>
      <c r="M1022" s="263"/>
      <c r="N1022" s="263"/>
      <c r="O1022" s="263"/>
      <c r="P1022" s="263"/>
      <c r="Q1022" s="71">
        <v>2</v>
      </c>
      <c r="R1022" s="264"/>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x14ac:dyDescent="0.25">
      <c r="A1023" s="263" t="s">
        <v>836</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837</v>
      </c>
      <c r="B1024" s="263"/>
      <c r="C1024" s="263"/>
      <c r="D1024" s="263"/>
      <c r="E1024" s="263"/>
      <c r="F1024" s="263"/>
      <c r="G1024" s="263"/>
      <c r="H1024" s="263"/>
      <c r="I1024" s="263"/>
      <c r="J1024" s="263"/>
      <c r="K1024" s="263"/>
      <c r="L1024" s="263"/>
      <c r="M1024" s="263"/>
      <c r="N1024" s="263"/>
      <c r="O1024" s="263"/>
      <c r="P1024" s="263"/>
      <c r="Q1024" s="71">
        <v>2</v>
      </c>
      <c r="R1024" s="264"/>
      <c r="S1024" s="264"/>
      <c r="T1024" s="264"/>
      <c r="U1024" s="264"/>
      <c r="V1024" s="264"/>
      <c r="W1024" s="264"/>
      <c r="X1024" s="264"/>
      <c r="Y1024" s="264"/>
      <c r="Z1024" s="264"/>
      <c r="AA1024" s="264"/>
      <c r="AB1024" s="264"/>
      <c r="AC1024" s="264"/>
      <c r="AD1024" s="264"/>
      <c r="AE1024" s="264"/>
      <c r="AF1024" s="71">
        <v>2</v>
      </c>
      <c r="AG1024" s="264"/>
      <c r="AH1024" s="264"/>
      <c r="AI1024" s="264"/>
      <c r="AJ1024" s="264"/>
      <c r="AK1024" s="264"/>
      <c r="AL1024" s="264"/>
      <c r="AM1024" s="264"/>
      <c r="AN1024" s="264"/>
      <c r="AO1024" s="264"/>
      <c r="AP1024" s="264"/>
      <c r="AQ1024" s="264"/>
      <c r="AR1024" s="264"/>
      <c r="AS1024" s="264"/>
      <c r="AT1024" s="264"/>
    </row>
    <row r="1025" spans="1:46" ht="69.650000000000006" customHeight="1" x14ac:dyDescent="0.25">
      <c r="A1025" s="263" t="s">
        <v>838</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x14ac:dyDescent="0.25">
      <c r="A1026" s="263" t="s">
        <v>839</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4.5" x14ac:dyDescent="0.3">
      <c r="A1029" s="272" t="s">
        <v>840</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96</v>
      </c>
      <c r="AH1029" s="278"/>
      <c r="AI1029" s="278"/>
      <c r="AJ1029" s="278"/>
      <c r="AK1029" s="75">
        <f>(('Artículo 121 (resumen PI)'!C38*0.8+'Artículo 121 (resumen PI)'!F38*0.2)+('Artículo 121 (resumen PNT)'!C38*0.8+'Artículo 121 (resumen PNT)'!F38*0.2))/2</f>
        <v>99.999999999999972</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841</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76</v>
      </c>
      <c r="B1034" s="269"/>
      <c r="C1034" s="269"/>
      <c r="D1034" s="269"/>
      <c r="E1034" s="269"/>
      <c r="F1034" s="269"/>
      <c r="G1034" s="269"/>
      <c r="H1034" s="269"/>
      <c r="I1034" s="269"/>
      <c r="J1034" s="269"/>
      <c r="K1034" s="269"/>
      <c r="L1034" s="269"/>
      <c r="M1034" s="269"/>
      <c r="N1034" s="269"/>
      <c r="O1034" s="269"/>
      <c r="P1034" s="269"/>
      <c r="Q1034" s="69" t="s">
        <v>99</v>
      </c>
      <c r="R1034" s="270" t="s">
        <v>100</v>
      </c>
      <c r="S1034" s="270"/>
      <c r="T1034" s="270"/>
      <c r="U1034" s="270"/>
      <c r="V1034" s="270"/>
      <c r="W1034" s="270"/>
      <c r="X1034" s="270"/>
      <c r="Y1034" s="270"/>
      <c r="Z1034" s="270"/>
      <c r="AA1034" s="270"/>
      <c r="AB1034" s="270"/>
      <c r="AC1034" s="270"/>
      <c r="AD1034" s="270"/>
      <c r="AE1034" s="270"/>
      <c r="AF1034" s="70" t="s">
        <v>99</v>
      </c>
      <c r="AG1034" s="271" t="s">
        <v>8</v>
      </c>
      <c r="AH1034" s="271"/>
      <c r="AI1034" s="271"/>
      <c r="AJ1034" s="271"/>
      <c r="AK1034" s="271"/>
      <c r="AL1034" s="271"/>
      <c r="AM1034" s="271"/>
      <c r="AN1034" s="271"/>
      <c r="AO1034" s="271"/>
      <c r="AP1034" s="271"/>
      <c r="AQ1034" s="271"/>
      <c r="AR1034" s="271"/>
      <c r="AS1034" s="271"/>
      <c r="AT1034" s="271"/>
    </row>
    <row r="1035" spans="1:46" ht="45" customHeight="1" x14ac:dyDescent="0.25">
      <c r="A1035" s="263" t="s">
        <v>101</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141</v>
      </c>
      <c r="B1036" s="263"/>
      <c r="C1036" s="263"/>
      <c r="D1036" s="263"/>
      <c r="E1036" s="263"/>
      <c r="F1036" s="263"/>
      <c r="G1036" s="263"/>
      <c r="H1036" s="263"/>
      <c r="I1036" s="263"/>
      <c r="J1036" s="263"/>
      <c r="K1036" s="263"/>
      <c r="L1036" s="263"/>
      <c r="M1036" s="263"/>
      <c r="N1036" s="263"/>
      <c r="O1036" s="263"/>
      <c r="P1036" s="263"/>
      <c r="Q1036" s="71">
        <v>2</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3" t="s">
        <v>842</v>
      </c>
      <c r="B1037" s="263"/>
      <c r="C1037" s="263"/>
      <c r="D1037" s="263"/>
      <c r="E1037" s="263"/>
      <c r="F1037" s="263"/>
      <c r="G1037" s="263"/>
      <c r="H1037" s="263"/>
      <c r="I1037" s="263"/>
      <c r="J1037" s="263"/>
      <c r="K1037" s="263"/>
      <c r="L1037" s="263"/>
      <c r="M1037" s="263"/>
      <c r="N1037" s="263"/>
      <c r="O1037" s="263"/>
      <c r="P1037" s="263"/>
      <c r="Q1037" s="71">
        <v>2</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3" t="s">
        <v>843</v>
      </c>
      <c r="B1038" s="263"/>
      <c r="C1038" s="263"/>
      <c r="D1038" s="263"/>
      <c r="E1038" s="263"/>
      <c r="F1038" s="263"/>
      <c r="G1038" s="263"/>
      <c r="H1038" s="263"/>
      <c r="I1038" s="263"/>
      <c r="J1038" s="263"/>
      <c r="K1038" s="263"/>
      <c r="L1038" s="263"/>
      <c r="M1038" s="263"/>
      <c r="N1038" s="263"/>
      <c r="O1038" s="263"/>
      <c r="P1038" s="263"/>
      <c r="Q1038" s="71">
        <v>2</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x14ac:dyDescent="0.25">
      <c r="A1039" s="263" t="s">
        <v>844</v>
      </c>
      <c r="B1039" s="263"/>
      <c r="C1039" s="263"/>
      <c r="D1039" s="263"/>
      <c r="E1039" s="263"/>
      <c r="F1039" s="263"/>
      <c r="G1039" s="263"/>
      <c r="H1039" s="263"/>
      <c r="I1039" s="263"/>
      <c r="J1039" s="263"/>
      <c r="K1039" s="263"/>
      <c r="L1039" s="263"/>
      <c r="M1039" s="263"/>
      <c r="N1039" s="263"/>
      <c r="O1039" s="263"/>
      <c r="P1039" s="263"/>
      <c r="Q1039" s="71">
        <v>2</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x14ac:dyDescent="0.25">
      <c r="A1040" s="263" t="s">
        <v>845</v>
      </c>
      <c r="B1040" s="263"/>
      <c r="C1040" s="263"/>
      <c r="D1040" s="263"/>
      <c r="E1040" s="263"/>
      <c r="F1040" s="263"/>
      <c r="G1040" s="263"/>
      <c r="H1040" s="263"/>
      <c r="I1040" s="263"/>
      <c r="J1040" s="263"/>
      <c r="K1040" s="263"/>
      <c r="L1040" s="263"/>
      <c r="M1040" s="263"/>
      <c r="N1040" s="263"/>
      <c r="O1040" s="263"/>
      <c r="P1040" s="263"/>
      <c r="Q1040" s="71">
        <v>2</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5" customHeight="1" x14ac:dyDescent="0.25">
      <c r="A1041" s="263" t="s">
        <v>846</v>
      </c>
      <c r="B1041" s="263"/>
      <c r="C1041" s="263"/>
      <c r="D1041" s="263"/>
      <c r="E1041" s="263"/>
      <c r="F1041" s="263"/>
      <c r="G1041" s="263"/>
      <c r="H1041" s="263"/>
      <c r="I1041" s="263"/>
      <c r="J1041" s="263"/>
      <c r="K1041" s="263"/>
      <c r="L1041" s="263"/>
      <c r="M1041" s="263"/>
      <c r="N1041" s="263"/>
      <c r="O1041" s="263"/>
      <c r="P1041" s="263"/>
      <c r="Q1041" s="71">
        <v>2</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211</v>
      </c>
      <c r="B1042" s="263"/>
      <c r="C1042" s="263"/>
      <c r="D1042" s="263"/>
      <c r="E1042" s="263"/>
      <c r="F1042" s="263"/>
      <c r="G1042" s="263"/>
      <c r="H1042" s="263"/>
      <c r="I1042" s="263"/>
      <c r="J1042" s="263"/>
      <c r="K1042" s="263"/>
      <c r="L1042" s="263"/>
      <c r="M1042" s="263"/>
      <c r="N1042" s="263"/>
      <c r="O1042" s="263"/>
      <c r="P1042" s="263"/>
      <c r="Q1042" s="71">
        <v>2</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3" t="s">
        <v>847</v>
      </c>
      <c r="B1043" s="263"/>
      <c r="C1043" s="263"/>
      <c r="D1043" s="263"/>
      <c r="E1043" s="263"/>
      <c r="F1043" s="263"/>
      <c r="G1043" s="263"/>
      <c r="H1043" s="263"/>
      <c r="I1043" s="263"/>
      <c r="J1043" s="263"/>
      <c r="K1043" s="263"/>
      <c r="L1043" s="263"/>
      <c r="M1043" s="263"/>
      <c r="N1043" s="263"/>
      <c r="O1043" s="263"/>
      <c r="P1043" s="263"/>
      <c r="Q1043" s="71">
        <v>2</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63" t="s">
        <v>848</v>
      </c>
      <c r="B1044" s="263"/>
      <c r="C1044" s="263"/>
      <c r="D1044" s="263"/>
      <c r="E1044" s="263"/>
      <c r="F1044" s="263"/>
      <c r="G1044" s="263"/>
      <c r="H1044" s="263"/>
      <c r="I1044" s="263"/>
      <c r="J1044" s="263"/>
      <c r="K1044" s="263"/>
      <c r="L1044" s="263"/>
      <c r="M1044" s="263"/>
      <c r="N1044" s="263"/>
      <c r="O1044" s="263"/>
      <c r="P1044" s="263"/>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x14ac:dyDescent="0.25">
      <c r="A1045" s="263" t="s">
        <v>849</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x14ac:dyDescent="0.25">
      <c r="A1046" s="263" t="s">
        <v>850</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851</v>
      </c>
      <c r="B1047" s="263"/>
      <c r="C1047" s="263"/>
      <c r="D1047" s="263"/>
      <c r="E1047" s="263"/>
      <c r="F1047" s="263"/>
      <c r="G1047" s="263"/>
      <c r="H1047" s="263"/>
      <c r="I1047" s="263"/>
      <c r="J1047" s="263"/>
      <c r="K1047" s="263"/>
      <c r="L1047" s="263"/>
      <c r="M1047" s="263"/>
      <c r="N1047" s="263"/>
      <c r="O1047" s="263"/>
      <c r="P1047" s="263"/>
      <c r="Q1047" s="71">
        <v>2</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x14ac:dyDescent="0.25">
      <c r="A1048" s="263" t="s">
        <v>852</v>
      </c>
      <c r="B1048" s="263"/>
      <c r="C1048" s="263"/>
      <c r="D1048" s="263"/>
      <c r="E1048" s="263"/>
      <c r="F1048" s="263"/>
      <c r="G1048" s="263"/>
      <c r="H1048" s="263"/>
      <c r="I1048" s="263"/>
      <c r="J1048" s="263"/>
      <c r="K1048" s="263"/>
      <c r="L1048" s="263"/>
      <c r="M1048" s="263"/>
      <c r="N1048" s="263"/>
      <c r="O1048" s="263"/>
      <c r="P1048" s="263"/>
      <c r="Q1048" s="71">
        <v>2</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3" t="s">
        <v>853</v>
      </c>
      <c r="B1049" s="263"/>
      <c r="C1049" s="263"/>
      <c r="D1049" s="263"/>
      <c r="E1049" s="263"/>
      <c r="F1049" s="263"/>
      <c r="G1049" s="263"/>
      <c r="H1049" s="263"/>
      <c r="I1049" s="263"/>
      <c r="J1049" s="263"/>
      <c r="K1049" s="263"/>
      <c r="L1049" s="263"/>
      <c r="M1049" s="263"/>
      <c r="N1049" s="263"/>
      <c r="O1049" s="263"/>
      <c r="P1049" s="263"/>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854</v>
      </c>
      <c r="B1050" s="263"/>
      <c r="C1050" s="263"/>
      <c r="D1050" s="263"/>
      <c r="E1050" s="263"/>
      <c r="F1050" s="263"/>
      <c r="G1050" s="263"/>
      <c r="H1050" s="263"/>
      <c r="I1050" s="263"/>
      <c r="J1050" s="263"/>
      <c r="K1050" s="263"/>
      <c r="L1050" s="263"/>
      <c r="M1050" s="263"/>
      <c r="N1050" s="263"/>
      <c r="O1050" s="263"/>
      <c r="P1050" s="263"/>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111</v>
      </c>
      <c r="B1052" s="266"/>
      <c r="C1052" s="266"/>
      <c r="D1052" s="266"/>
      <c r="E1052" s="266"/>
      <c r="F1052" s="266"/>
      <c r="G1052" s="266"/>
      <c r="H1052" s="266"/>
      <c r="I1052" s="266"/>
      <c r="J1052" s="266"/>
      <c r="K1052" s="266"/>
      <c r="L1052" s="266"/>
      <c r="M1052" s="266"/>
      <c r="N1052" s="266"/>
      <c r="O1052" s="266"/>
      <c r="P1052" s="266"/>
      <c r="Q1052" s="73" t="s">
        <v>99</v>
      </c>
      <c r="R1052" s="267" t="s">
        <v>100</v>
      </c>
      <c r="S1052" s="267"/>
      <c r="T1052" s="267"/>
      <c r="U1052" s="267"/>
      <c r="V1052" s="267"/>
      <c r="W1052" s="267"/>
      <c r="X1052" s="267"/>
      <c r="Y1052" s="267"/>
      <c r="Z1052" s="267"/>
      <c r="AA1052" s="267"/>
      <c r="AB1052" s="267"/>
      <c r="AC1052" s="267"/>
      <c r="AD1052" s="267"/>
      <c r="AE1052" s="267"/>
      <c r="AF1052" s="74" t="s">
        <v>99</v>
      </c>
      <c r="AG1052" s="268" t="s">
        <v>8</v>
      </c>
      <c r="AH1052" s="268"/>
      <c r="AI1052" s="268"/>
      <c r="AJ1052" s="268"/>
      <c r="AK1052" s="268"/>
      <c r="AL1052" s="268"/>
      <c r="AM1052" s="268"/>
      <c r="AN1052" s="268"/>
      <c r="AO1052" s="268"/>
      <c r="AP1052" s="268"/>
      <c r="AQ1052" s="268"/>
      <c r="AR1052" s="268"/>
      <c r="AS1052" s="268"/>
      <c r="AT1052" s="268"/>
    </row>
    <row r="1053" spans="1:46" ht="45" customHeight="1" x14ac:dyDescent="0.25">
      <c r="A1053" s="263" t="s">
        <v>855</v>
      </c>
      <c r="B1053" s="263"/>
      <c r="C1053" s="263"/>
      <c r="D1053" s="263"/>
      <c r="E1053" s="263"/>
      <c r="F1053" s="263"/>
      <c r="G1053" s="263"/>
      <c r="H1053" s="263"/>
      <c r="I1053" s="263"/>
      <c r="J1053" s="263"/>
      <c r="K1053" s="263"/>
      <c r="L1053" s="263"/>
      <c r="M1053" s="263"/>
      <c r="N1053" s="263"/>
      <c r="O1053" s="263"/>
      <c r="P1053" s="263"/>
      <c r="Q1053" s="71">
        <v>2</v>
      </c>
      <c r="R1053" s="264"/>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x14ac:dyDescent="0.25">
      <c r="A1054" s="263" t="s">
        <v>200</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x14ac:dyDescent="0.25">
      <c r="A1055" s="263" t="s">
        <v>201</v>
      </c>
      <c r="B1055" s="263"/>
      <c r="C1055" s="263"/>
      <c r="D1055" s="263"/>
      <c r="E1055" s="263"/>
      <c r="F1055" s="263"/>
      <c r="G1055" s="263"/>
      <c r="H1055" s="263"/>
      <c r="I1055" s="263"/>
      <c r="J1055" s="263"/>
      <c r="K1055" s="263"/>
      <c r="L1055" s="263"/>
      <c r="M1055" s="263"/>
      <c r="N1055" s="263"/>
      <c r="O1055" s="263"/>
      <c r="P1055" s="263"/>
      <c r="Q1055" s="71">
        <v>2</v>
      </c>
      <c r="R1055" s="264"/>
      <c r="S1055" s="264"/>
      <c r="T1055" s="264"/>
      <c r="U1055" s="264"/>
      <c r="V1055" s="264"/>
      <c r="W1055" s="264"/>
      <c r="X1055" s="264"/>
      <c r="Y1055" s="264"/>
      <c r="Z1055" s="264"/>
      <c r="AA1055" s="264"/>
      <c r="AB1055" s="264"/>
      <c r="AC1055" s="264"/>
      <c r="AD1055" s="264"/>
      <c r="AE1055" s="264"/>
      <c r="AF1055" s="71">
        <v>2</v>
      </c>
      <c r="AG1055" s="264"/>
      <c r="AH1055" s="264"/>
      <c r="AI1055" s="264"/>
      <c r="AJ1055" s="264"/>
      <c r="AK1055" s="264"/>
      <c r="AL1055" s="264"/>
      <c r="AM1055" s="264"/>
      <c r="AN1055" s="264"/>
      <c r="AO1055" s="264"/>
      <c r="AP1055" s="264"/>
      <c r="AQ1055" s="264"/>
      <c r="AR1055" s="264"/>
      <c r="AS1055" s="264"/>
      <c r="AT1055" s="264"/>
    </row>
    <row r="1056" spans="1:46" ht="64.400000000000006" customHeight="1" x14ac:dyDescent="0.25">
      <c r="A1056" s="263" t="s">
        <v>202</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x14ac:dyDescent="0.25">
      <c r="A1057" s="263" t="s">
        <v>856</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857</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96</v>
      </c>
      <c r="AH1060" s="254"/>
      <c r="AI1060" s="254"/>
      <c r="AJ1060" s="254"/>
      <c r="AK1060" s="75">
        <f>(('Artículo 121 (resumen PI)'!C39*0.8+'Artículo 121 (resumen PI)'!F39*0.2)+('Artículo 121 (resumen PNT)'!C39*0.8+'Artículo 121 (resumen PNT)'!F39*0.2))/2</f>
        <v>99</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858</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76</v>
      </c>
      <c r="B1065" s="269"/>
      <c r="C1065" s="269"/>
      <c r="D1065" s="269"/>
      <c r="E1065" s="269"/>
      <c r="F1065" s="269"/>
      <c r="G1065" s="269"/>
      <c r="H1065" s="269"/>
      <c r="I1065" s="269"/>
      <c r="J1065" s="269"/>
      <c r="K1065" s="269"/>
      <c r="L1065" s="269"/>
      <c r="M1065" s="269"/>
      <c r="N1065" s="269"/>
      <c r="O1065" s="269"/>
      <c r="P1065" s="269"/>
      <c r="Q1065" s="69" t="s">
        <v>99</v>
      </c>
      <c r="R1065" s="270" t="s">
        <v>100</v>
      </c>
      <c r="S1065" s="270"/>
      <c r="T1065" s="270"/>
      <c r="U1065" s="270"/>
      <c r="V1065" s="270"/>
      <c r="W1065" s="270"/>
      <c r="X1065" s="270"/>
      <c r="Y1065" s="270"/>
      <c r="Z1065" s="270"/>
      <c r="AA1065" s="270"/>
      <c r="AB1065" s="270"/>
      <c r="AC1065" s="270"/>
      <c r="AD1065" s="270"/>
      <c r="AE1065" s="270"/>
      <c r="AF1065" s="70" t="s">
        <v>99</v>
      </c>
      <c r="AG1065" s="271" t="s">
        <v>8</v>
      </c>
      <c r="AH1065" s="271"/>
      <c r="AI1065" s="271"/>
      <c r="AJ1065" s="271"/>
      <c r="AK1065" s="271"/>
      <c r="AL1065" s="271"/>
      <c r="AM1065" s="271"/>
      <c r="AN1065" s="271"/>
      <c r="AO1065" s="271"/>
      <c r="AP1065" s="271"/>
      <c r="AQ1065" s="271"/>
      <c r="AR1065" s="271"/>
      <c r="AS1065" s="271"/>
      <c r="AT1065" s="271"/>
    </row>
    <row r="1066" spans="1:256" ht="45" customHeight="1" x14ac:dyDescent="0.25">
      <c r="A1066" s="263" t="s">
        <v>101</v>
      </c>
      <c r="B1066" s="263"/>
      <c r="C1066" s="263"/>
      <c r="D1066" s="263"/>
      <c r="E1066" s="263"/>
      <c r="F1066" s="263"/>
      <c r="G1066" s="263"/>
      <c r="H1066" s="263"/>
      <c r="I1066" s="263"/>
      <c r="J1066" s="263"/>
      <c r="K1066" s="263"/>
      <c r="L1066" s="263"/>
      <c r="M1066" s="263"/>
      <c r="N1066" s="263"/>
      <c r="O1066" s="263"/>
      <c r="P1066" s="263"/>
      <c r="Q1066" s="71">
        <v>2</v>
      </c>
      <c r="R1066" s="264"/>
      <c r="S1066" s="264"/>
      <c r="T1066" s="264"/>
      <c r="U1066" s="264"/>
      <c r="V1066" s="264"/>
      <c r="W1066" s="264"/>
      <c r="X1066" s="264"/>
      <c r="Y1066" s="264"/>
      <c r="Z1066" s="264"/>
      <c r="AA1066" s="264"/>
      <c r="AB1066" s="264"/>
      <c r="AC1066" s="264"/>
      <c r="AD1066" s="264"/>
      <c r="AE1066" s="264"/>
      <c r="AF1066" s="71">
        <v>2</v>
      </c>
      <c r="AG1066" s="264"/>
      <c r="AH1066" s="264"/>
      <c r="AI1066" s="264"/>
      <c r="AJ1066" s="264"/>
      <c r="AK1066" s="264"/>
      <c r="AL1066" s="264"/>
      <c r="AM1066" s="264"/>
      <c r="AN1066" s="264"/>
      <c r="AO1066" s="264"/>
      <c r="AP1066" s="264"/>
      <c r="AQ1066" s="264"/>
      <c r="AR1066" s="264"/>
      <c r="AS1066" s="264"/>
      <c r="AT1066" s="264"/>
    </row>
    <row r="1067" spans="1:256" ht="45" customHeight="1" x14ac:dyDescent="0.25">
      <c r="A1067" s="263" t="s">
        <v>141</v>
      </c>
      <c r="B1067" s="263"/>
      <c r="C1067" s="263"/>
      <c r="D1067" s="263"/>
      <c r="E1067" s="263"/>
      <c r="F1067" s="263"/>
      <c r="G1067" s="263"/>
      <c r="H1067" s="263"/>
      <c r="I1067" s="263"/>
      <c r="J1067" s="263"/>
      <c r="K1067" s="263"/>
      <c r="L1067" s="263"/>
      <c r="M1067" s="263"/>
      <c r="N1067" s="263"/>
      <c r="O1067" s="263"/>
      <c r="P1067" s="263"/>
      <c r="Q1067" s="71">
        <v>2</v>
      </c>
      <c r="R1067" s="265"/>
      <c r="S1067" s="265"/>
      <c r="T1067" s="265"/>
      <c r="U1067" s="265"/>
      <c r="V1067" s="265"/>
      <c r="W1067" s="265"/>
      <c r="X1067" s="265"/>
      <c r="Y1067" s="265"/>
      <c r="Z1067" s="265"/>
      <c r="AA1067" s="265"/>
      <c r="AB1067" s="265"/>
      <c r="AC1067" s="265"/>
      <c r="AD1067" s="265"/>
      <c r="AE1067" s="265"/>
      <c r="AF1067" s="71">
        <v>2</v>
      </c>
      <c r="AG1067" s="265"/>
      <c r="AH1067" s="265"/>
      <c r="AI1067" s="265"/>
      <c r="AJ1067" s="265"/>
      <c r="AK1067" s="265"/>
      <c r="AL1067" s="265"/>
      <c r="AM1067" s="265"/>
      <c r="AN1067" s="265"/>
      <c r="AO1067" s="265"/>
      <c r="AP1067" s="265"/>
      <c r="AQ1067" s="265"/>
      <c r="AR1067" s="265"/>
      <c r="AS1067" s="265"/>
      <c r="AT1067" s="265"/>
    </row>
    <row r="1068" spans="1:256" ht="45" customHeight="1" x14ac:dyDescent="0.25">
      <c r="A1068" s="263" t="s">
        <v>859</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256" ht="45" customHeight="1" x14ac:dyDescent="0.25">
      <c r="A1069" s="263" t="s">
        <v>860</v>
      </c>
      <c r="B1069" s="263"/>
      <c r="C1069" s="263"/>
      <c r="D1069" s="263"/>
      <c r="E1069" s="263"/>
      <c r="F1069" s="263"/>
      <c r="G1069" s="263"/>
      <c r="H1069" s="263"/>
      <c r="I1069" s="263"/>
      <c r="J1069" s="263"/>
      <c r="K1069" s="263"/>
      <c r="L1069" s="263"/>
      <c r="M1069" s="263"/>
      <c r="N1069" s="263"/>
      <c r="O1069" s="263"/>
      <c r="P1069" s="263"/>
      <c r="Q1069" s="71">
        <v>2</v>
      </c>
      <c r="R1069" s="265"/>
      <c r="S1069" s="265"/>
      <c r="T1069" s="265"/>
      <c r="U1069" s="265"/>
      <c r="V1069" s="265"/>
      <c r="W1069" s="265"/>
      <c r="X1069" s="265"/>
      <c r="Y1069" s="265"/>
      <c r="Z1069" s="265"/>
      <c r="AA1069" s="265"/>
      <c r="AB1069" s="265"/>
      <c r="AC1069" s="265"/>
      <c r="AD1069" s="265"/>
      <c r="AE1069" s="265"/>
      <c r="AF1069" s="71">
        <v>2</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63" t="s">
        <v>861</v>
      </c>
      <c r="B1070" s="263"/>
      <c r="C1070" s="263"/>
      <c r="D1070" s="263"/>
      <c r="E1070" s="263"/>
      <c r="F1070" s="263"/>
      <c r="G1070" s="263"/>
      <c r="H1070" s="263"/>
      <c r="I1070" s="263"/>
      <c r="J1070" s="263"/>
      <c r="K1070" s="263"/>
      <c r="L1070" s="263"/>
      <c r="M1070" s="263"/>
      <c r="N1070" s="263"/>
      <c r="O1070" s="263"/>
      <c r="P1070" s="263"/>
      <c r="Q1070" s="71">
        <v>2</v>
      </c>
      <c r="R1070" s="265"/>
      <c r="S1070" s="265"/>
      <c r="T1070" s="265"/>
      <c r="U1070" s="265"/>
      <c r="V1070" s="265"/>
      <c r="W1070" s="265"/>
      <c r="X1070" s="265"/>
      <c r="Y1070" s="265"/>
      <c r="Z1070" s="265"/>
      <c r="AA1070" s="265"/>
      <c r="AB1070" s="265"/>
      <c r="AC1070" s="265"/>
      <c r="AD1070" s="265"/>
      <c r="AE1070" s="265"/>
      <c r="AF1070" s="71">
        <v>2</v>
      </c>
      <c r="AG1070" s="265"/>
      <c r="AH1070" s="265"/>
      <c r="AI1070" s="265"/>
      <c r="AJ1070" s="265"/>
      <c r="AK1070" s="265"/>
      <c r="AL1070" s="265"/>
      <c r="AM1070" s="265"/>
      <c r="AN1070" s="265"/>
      <c r="AO1070" s="265"/>
      <c r="AP1070" s="265"/>
      <c r="AQ1070" s="265"/>
      <c r="AR1070" s="265"/>
      <c r="AS1070" s="265"/>
      <c r="AT1070" s="265"/>
    </row>
    <row r="1071" spans="1:256" ht="45" customHeight="1" x14ac:dyDescent="0.25">
      <c r="A1071" s="263" t="s">
        <v>862</v>
      </c>
      <c r="B1071" s="263"/>
      <c r="C1071" s="263"/>
      <c r="D1071" s="263"/>
      <c r="E1071" s="263"/>
      <c r="F1071" s="263"/>
      <c r="G1071" s="263"/>
      <c r="H1071" s="263"/>
      <c r="I1071" s="263"/>
      <c r="J1071" s="263"/>
      <c r="K1071" s="263"/>
      <c r="L1071" s="263"/>
      <c r="M1071" s="263"/>
      <c r="N1071" s="263"/>
      <c r="O1071" s="263"/>
      <c r="P1071" s="263"/>
      <c r="Q1071" s="71">
        <v>2</v>
      </c>
      <c r="R1071" s="265"/>
      <c r="S1071" s="265"/>
      <c r="T1071" s="265"/>
      <c r="U1071" s="265"/>
      <c r="V1071" s="265"/>
      <c r="W1071" s="265"/>
      <c r="X1071" s="265"/>
      <c r="Y1071" s="265"/>
      <c r="Z1071" s="265"/>
      <c r="AA1071" s="265"/>
      <c r="AB1071" s="265"/>
      <c r="AC1071" s="265"/>
      <c r="AD1071" s="265"/>
      <c r="AE1071" s="265"/>
      <c r="AF1071" s="71">
        <v>2</v>
      </c>
      <c r="AG1071" s="265"/>
      <c r="AH1071" s="265"/>
      <c r="AI1071" s="265"/>
      <c r="AJ1071" s="265"/>
      <c r="AK1071" s="265"/>
      <c r="AL1071" s="265"/>
      <c r="AM1071" s="265"/>
      <c r="AN1071" s="265"/>
      <c r="AO1071" s="265"/>
      <c r="AP1071" s="265"/>
      <c r="AQ1071" s="265"/>
      <c r="AR1071" s="265"/>
      <c r="AS1071" s="265"/>
      <c r="AT1071" s="265"/>
    </row>
    <row r="1072" spans="1:256" ht="45" customHeight="1" x14ac:dyDescent="0.25">
      <c r="A1072" s="263" t="s">
        <v>863</v>
      </c>
      <c r="B1072" s="263"/>
      <c r="C1072" s="263"/>
      <c r="D1072" s="263"/>
      <c r="E1072" s="263"/>
      <c r="F1072" s="263"/>
      <c r="G1072" s="263"/>
      <c r="H1072" s="263"/>
      <c r="I1072" s="263"/>
      <c r="J1072" s="263"/>
      <c r="K1072" s="263"/>
      <c r="L1072" s="263"/>
      <c r="M1072" s="263"/>
      <c r="N1072" s="263"/>
      <c r="O1072" s="263"/>
      <c r="P1072" s="263"/>
      <c r="Q1072" s="71">
        <v>2</v>
      </c>
      <c r="R1072" s="264"/>
      <c r="S1072" s="264"/>
      <c r="T1072" s="264"/>
      <c r="U1072" s="264"/>
      <c r="V1072" s="264"/>
      <c r="W1072" s="264"/>
      <c r="X1072" s="264"/>
      <c r="Y1072" s="264"/>
      <c r="Z1072" s="264"/>
      <c r="AA1072" s="264"/>
      <c r="AB1072" s="264"/>
      <c r="AC1072" s="264"/>
      <c r="AD1072" s="264"/>
      <c r="AE1072" s="264"/>
      <c r="AF1072" s="71">
        <v>2</v>
      </c>
      <c r="AG1072" s="264"/>
      <c r="AH1072" s="264"/>
      <c r="AI1072" s="264"/>
      <c r="AJ1072" s="264"/>
      <c r="AK1072" s="264"/>
      <c r="AL1072" s="264"/>
      <c r="AM1072" s="264"/>
      <c r="AN1072" s="264"/>
      <c r="AO1072" s="264"/>
      <c r="AP1072" s="264"/>
      <c r="AQ1072" s="264"/>
      <c r="AR1072" s="264"/>
      <c r="AS1072" s="264"/>
      <c r="AT1072" s="264"/>
    </row>
    <row r="1073" spans="1:46" ht="45" customHeight="1" x14ac:dyDescent="0.25">
      <c r="A1073" s="263" t="s">
        <v>864</v>
      </c>
      <c r="B1073" s="263"/>
      <c r="C1073" s="263"/>
      <c r="D1073" s="263"/>
      <c r="E1073" s="263"/>
      <c r="F1073" s="263"/>
      <c r="G1073" s="263"/>
      <c r="H1073" s="263"/>
      <c r="I1073" s="263"/>
      <c r="J1073" s="263"/>
      <c r="K1073" s="263"/>
      <c r="L1073" s="263"/>
      <c r="M1073" s="263"/>
      <c r="N1073" s="263"/>
      <c r="O1073" s="263"/>
      <c r="P1073" s="263"/>
      <c r="Q1073" s="71">
        <v>2</v>
      </c>
      <c r="R1073" s="264"/>
      <c r="S1073" s="264"/>
      <c r="T1073" s="264"/>
      <c r="U1073" s="264"/>
      <c r="V1073" s="264"/>
      <c r="W1073" s="264"/>
      <c r="X1073" s="264"/>
      <c r="Y1073" s="264"/>
      <c r="Z1073" s="264"/>
      <c r="AA1073" s="264"/>
      <c r="AB1073" s="264"/>
      <c r="AC1073" s="264"/>
      <c r="AD1073" s="264"/>
      <c r="AE1073" s="264"/>
      <c r="AF1073" s="71">
        <v>2</v>
      </c>
      <c r="AG1073" s="264"/>
      <c r="AH1073" s="264"/>
      <c r="AI1073" s="264"/>
      <c r="AJ1073" s="264"/>
      <c r="AK1073" s="264"/>
      <c r="AL1073" s="264"/>
      <c r="AM1073" s="264"/>
      <c r="AN1073" s="264"/>
      <c r="AO1073" s="264"/>
      <c r="AP1073" s="264"/>
      <c r="AQ1073" s="264"/>
      <c r="AR1073" s="264"/>
      <c r="AS1073" s="264"/>
      <c r="AT1073" s="264"/>
    </row>
    <row r="1074" spans="1:46" ht="45" customHeight="1" x14ac:dyDescent="0.25">
      <c r="A1074" s="263" t="s">
        <v>865</v>
      </c>
      <c r="B1074" s="263"/>
      <c r="C1074" s="263"/>
      <c r="D1074" s="263"/>
      <c r="E1074" s="263"/>
      <c r="F1074" s="263"/>
      <c r="G1074" s="263"/>
      <c r="H1074" s="263"/>
      <c r="I1074" s="263"/>
      <c r="J1074" s="263"/>
      <c r="K1074" s="263"/>
      <c r="L1074" s="263"/>
      <c r="M1074" s="263"/>
      <c r="N1074" s="263"/>
      <c r="O1074" s="263"/>
      <c r="P1074" s="263"/>
      <c r="Q1074" s="71">
        <v>2</v>
      </c>
      <c r="R1074" s="264"/>
      <c r="S1074" s="264"/>
      <c r="T1074" s="264"/>
      <c r="U1074" s="264"/>
      <c r="V1074" s="264"/>
      <c r="W1074" s="264"/>
      <c r="X1074" s="264"/>
      <c r="Y1074" s="264"/>
      <c r="Z1074" s="264"/>
      <c r="AA1074" s="264"/>
      <c r="AB1074" s="264"/>
      <c r="AC1074" s="264"/>
      <c r="AD1074" s="264"/>
      <c r="AE1074" s="264"/>
      <c r="AF1074" s="71">
        <v>2</v>
      </c>
      <c r="AG1074" s="264"/>
      <c r="AH1074" s="264"/>
      <c r="AI1074" s="264"/>
      <c r="AJ1074" s="264"/>
      <c r="AK1074" s="264"/>
      <c r="AL1074" s="264"/>
      <c r="AM1074" s="264"/>
      <c r="AN1074" s="264"/>
      <c r="AO1074" s="264"/>
      <c r="AP1074" s="264"/>
      <c r="AQ1074" s="264"/>
      <c r="AR1074" s="264"/>
      <c r="AS1074" s="264"/>
      <c r="AT1074" s="264"/>
    </row>
    <row r="1075" spans="1:46" ht="45" customHeight="1" x14ac:dyDescent="0.25">
      <c r="A1075" s="263" t="s">
        <v>866</v>
      </c>
      <c r="B1075" s="263"/>
      <c r="C1075" s="263"/>
      <c r="D1075" s="263"/>
      <c r="E1075" s="263"/>
      <c r="F1075" s="263"/>
      <c r="G1075" s="263"/>
      <c r="H1075" s="263"/>
      <c r="I1075" s="263"/>
      <c r="J1075" s="263"/>
      <c r="K1075" s="263"/>
      <c r="L1075" s="263"/>
      <c r="M1075" s="263"/>
      <c r="N1075" s="263"/>
      <c r="O1075" s="263"/>
      <c r="P1075" s="263"/>
      <c r="Q1075" s="71">
        <v>2</v>
      </c>
      <c r="R1075" s="265"/>
      <c r="S1075" s="265"/>
      <c r="T1075" s="265"/>
      <c r="U1075" s="265"/>
      <c r="V1075" s="265"/>
      <c r="W1075" s="265"/>
      <c r="X1075" s="265"/>
      <c r="Y1075" s="265"/>
      <c r="Z1075" s="265"/>
      <c r="AA1075" s="265"/>
      <c r="AB1075" s="265"/>
      <c r="AC1075" s="265"/>
      <c r="AD1075" s="265"/>
      <c r="AE1075" s="265"/>
      <c r="AF1075" s="71">
        <v>2</v>
      </c>
      <c r="AG1075" s="265"/>
      <c r="AH1075" s="265"/>
      <c r="AI1075" s="265"/>
      <c r="AJ1075" s="265"/>
      <c r="AK1075" s="265"/>
      <c r="AL1075" s="265"/>
      <c r="AM1075" s="265"/>
      <c r="AN1075" s="265"/>
      <c r="AO1075" s="265"/>
      <c r="AP1075" s="265"/>
      <c r="AQ1075" s="265"/>
      <c r="AR1075" s="265"/>
      <c r="AS1075" s="265"/>
      <c r="AT1075" s="265"/>
    </row>
    <row r="1076" spans="1:46" ht="45" customHeight="1" x14ac:dyDescent="0.25">
      <c r="A1076" s="263" t="s">
        <v>867</v>
      </c>
      <c r="B1076" s="263"/>
      <c r="C1076" s="263"/>
      <c r="D1076" s="263"/>
      <c r="E1076" s="263"/>
      <c r="F1076" s="263"/>
      <c r="G1076" s="263"/>
      <c r="H1076" s="263"/>
      <c r="I1076" s="263"/>
      <c r="J1076" s="263"/>
      <c r="K1076" s="263"/>
      <c r="L1076" s="263"/>
      <c r="M1076" s="263"/>
      <c r="N1076" s="263"/>
      <c r="O1076" s="263"/>
      <c r="P1076" s="263"/>
      <c r="Q1076" s="71">
        <v>2</v>
      </c>
      <c r="R1076" s="265"/>
      <c r="S1076" s="265"/>
      <c r="T1076" s="265"/>
      <c r="U1076" s="265"/>
      <c r="V1076" s="265"/>
      <c r="W1076" s="265"/>
      <c r="X1076" s="265"/>
      <c r="Y1076" s="265"/>
      <c r="Z1076" s="265"/>
      <c r="AA1076" s="265"/>
      <c r="AB1076" s="265"/>
      <c r="AC1076" s="265"/>
      <c r="AD1076" s="265"/>
      <c r="AE1076" s="265"/>
      <c r="AF1076" s="71">
        <v>2</v>
      </c>
      <c r="AG1076" s="265"/>
      <c r="AH1076" s="265"/>
      <c r="AI1076" s="265"/>
      <c r="AJ1076" s="265"/>
      <c r="AK1076" s="265"/>
      <c r="AL1076" s="265"/>
      <c r="AM1076" s="265"/>
      <c r="AN1076" s="265"/>
      <c r="AO1076" s="265"/>
      <c r="AP1076" s="265"/>
      <c r="AQ1076" s="265"/>
      <c r="AR1076" s="265"/>
      <c r="AS1076" s="265"/>
      <c r="AT1076" s="265"/>
    </row>
    <row r="1077" spans="1:46" ht="45" customHeight="1" x14ac:dyDescent="0.25">
      <c r="A1077" s="263" t="s">
        <v>868</v>
      </c>
      <c r="B1077" s="263"/>
      <c r="C1077" s="263"/>
      <c r="D1077" s="263"/>
      <c r="E1077" s="263"/>
      <c r="F1077" s="263"/>
      <c r="G1077" s="263"/>
      <c r="H1077" s="263"/>
      <c r="I1077" s="263"/>
      <c r="J1077" s="263"/>
      <c r="K1077" s="263"/>
      <c r="L1077" s="263"/>
      <c r="M1077" s="263"/>
      <c r="N1077" s="263"/>
      <c r="O1077" s="263"/>
      <c r="P1077" s="263"/>
      <c r="Q1077" s="71">
        <v>2</v>
      </c>
      <c r="R1077" s="265"/>
      <c r="S1077" s="265"/>
      <c r="T1077" s="265"/>
      <c r="U1077" s="265"/>
      <c r="V1077" s="265"/>
      <c r="W1077" s="265"/>
      <c r="X1077" s="265"/>
      <c r="Y1077" s="265"/>
      <c r="Z1077" s="265"/>
      <c r="AA1077" s="265"/>
      <c r="AB1077" s="265"/>
      <c r="AC1077" s="265"/>
      <c r="AD1077" s="265"/>
      <c r="AE1077" s="265"/>
      <c r="AF1077" s="71">
        <v>2</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3" t="s">
        <v>869</v>
      </c>
      <c r="B1078" s="263"/>
      <c r="C1078" s="263"/>
      <c r="D1078" s="263"/>
      <c r="E1078" s="263"/>
      <c r="F1078" s="263"/>
      <c r="G1078" s="263"/>
      <c r="H1078" s="263"/>
      <c r="I1078" s="263"/>
      <c r="J1078" s="263"/>
      <c r="K1078" s="263"/>
      <c r="L1078" s="263"/>
      <c r="M1078" s="263"/>
      <c r="N1078" s="263"/>
      <c r="O1078" s="263"/>
      <c r="P1078" s="263"/>
      <c r="Q1078" s="71">
        <v>2</v>
      </c>
      <c r="R1078" s="265"/>
      <c r="S1078" s="265"/>
      <c r="T1078" s="265"/>
      <c r="U1078" s="265"/>
      <c r="V1078" s="265"/>
      <c r="W1078" s="265"/>
      <c r="X1078" s="265"/>
      <c r="Y1078" s="265"/>
      <c r="Z1078" s="265"/>
      <c r="AA1078" s="265"/>
      <c r="AB1078" s="265"/>
      <c r="AC1078" s="265"/>
      <c r="AD1078" s="265"/>
      <c r="AE1078" s="265"/>
      <c r="AF1078" s="71">
        <v>2</v>
      </c>
      <c r="AG1078" s="265"/>
      <c r="AH1078" s="265"/>
      <c r="AI1078" s="265"/>
      <c r="AJ1078" s="265"/>
      <c r="AK1078" s="265"/>
      <c r="AL1078" s="265"/>
      <c r="AM1078" s="265"/>
      <c r="AN1078" s="265"/>
      <c r="AO1078" s="265"/>
      <c r="AP1078" s="265"/>
      <c r="AQ1078" s="265"/>
      <c r="AR1078" s="265"/>
      <c r="AS1078" s="265"/>
      <c r="AT1078" s="265"/>
    </row>
    <row r="1079" spans="1:46" ht="45" customHeight="1" x14ac:dyDescent="0.25">
      <c r="A1079" s="263" t="s">
        <v>870</v>
      </c>
      <c r="B1079" s="263"/>
      <c r="C1079" s="263"/>
      <c r="D1079" s="263"/>
      <c r="E1079" s="263"/>
      <c r="F1079" s="263"/>
      <c r="G1079" s="263"/>
      <c r="H1079" s="263"/>
      <c r="I1079" s="263"/>
      <c r="J1079" s="263"/>
      <c r="K1079" s="263"/>
      <c r="L1079" s="263"/>
      <c r="M1079" s="263"/>
      <c r="N1079" s="263"/>
      <c r="O1079" s="263"/>
      <c r="P1079" s="263"/>
      <c r="Q1079" s="71">
        <v>2</v>
      </c>
      <c r="R1079" s="264"/>
      <c r="S1079" s="264"/>
      <c r="T1079" s="264"/>
      <c r="U1079" s="264"/>
      <c r="V1079" s="264"/>
      <c r="W1079" s="264"/>
      <c r="X1079" s="264"/>
      <c r="Y1079" s="264"/>
      <c r="Z1079" s="264"/>
      <c r="AA1079" s="264"/>
      <c r="AB1079" s="264"/>
      <c r="AC1079" s="264"/>
      <c r="AD1079" s="264"/>
      <c r="AE1079" s="264"/>
      <c r="AF1079" s="71">
        <v>2</v>
      </c>
      <c r="AG1079" s="264"/>
      <c r="AH1079" s="264"/>
      <c r="AI1079" s="264"/>
      <c r="AJ1079" s="264"/>
      <c r="AK1079" s="264"/>
      <c r="AL1079" s="264"/>
      <c r="AM1079" s="264"/>
      <c r="AN1079" s="264"/>
      <c r="AO1079" s="264"/>
      <c r="AP1079" s="264"/>
      <c r="AQ1079" s="264"/>
      <c r="AR1079" s="264"/>
      <c r="AS1079" s="264"/>
      <c r="AT1079" s="264"/>
    </row>
    <row r="1080" spans="1:46" ht="45" customHeight="1" x14ac:dyDescent="0.25">
      <c r="A1080" s="263" t="s">
        <v>871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x14ac:dyDescent="0.25">
      <c r="A1081" s="263" t="s">
        <v>872</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x14ac:dyDescent="0.25">
      <c r="A1082" s="263" t="s">
        <v>873</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3" t="s">
        <v>874</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72.650000000000006" customHeight="1" x14ac:dyDescent="0.25">
      <c r="A1084" s="263" t="s">
        <v>875</v>
      </c>
      <c r="B1084" s="263"/>
      <c r="C1084" s="263"/>
      <c r="D1084" s="263"/>
      <c r="E1084" s="263"/>
      <c r="F1084" s="263"/>
      <c r="G1084" s="263"/>
      <c r="H1084" s="263"/>
      <c r="I1084" s="263"/>
      <c r="J1084" s="263"/>
      <c r="K1084" s="263"/>
      <c r="L1084" s="263"/>
      <c r="M1084" s="263"/>
      <c r="N1084" s="263"/>
      <c r="O1084" s="263"/>
      <c r="P1084" s="263"/>
      <c r="Q1084" s="71">
        <v>2</v>
      </c>
      <c r="R1084" s="264"/>
      <c r="S1084" s="264"/>
      <c r="T1084" s="264"/>
      <c r="U1084" s="264"/>
      <c r="V1084" s="264"/>
      <c r="W1084" s="264"/>
      <c r="X1084" s="264"/>
      <c r="Y1084" s="264"/>
      <c r="Z1084" s="264"/>
      <c r="AA1084" s="264"/>
      <c r="AB1084" s="264"/>
      <c r="AC1084" s="264"/>
      <c r="AD1084" s="264"/>
      <c r="AE1084" s="264"/>
      <c r="AF1084" s="71">
        <v>2</v>
      </c>
      <c r="AG1084" s="264"/>
      <c r="AH1084" s="264"/>
      <c r="AI1084" s="264"/>
      <c r="AJ1084" s="264"/>
      <c r="AK1084" s="264"/>
      <c r="AL1084" s="264"/>
      <c r="AM1084" s="264"/>
      <c r="AN1084" s="264"/>
      <c r="AO1084" s="264"/>
      <c r="AP1084" s="264"/>
      <c r="AQ1084" s="264"/>
      <c r="AR1084" s="264"/>
      <c r="AS1084" s="264"/>
      <c r="AT1084" s="264"/>
    </row>
    <row r="1085" spans="1:46" ht="45" customHeight="1" x14ac:dyDescent="0.25">
      <c r="A1085" s="263" t="s">
        <v>876</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3" t="s">
        <v>877</v>
      </c>
      <c r="B1086" s="263"/>
      <c r="C1086" s="263"/>
      <c r="D1086" s="263"/>
      <c r="E1086" s="263"/>
      <c r="F1086" s="263"/>
      <c r="G1086" s="263"/>
      <c r="H1086" s="263"/>
      <c r="I1086" s="263"/>
      <c r="J1086" s="263"/>
      <c r="K1086" s="263"/>
      <c r="L1086" s="263"/>
      <c r="M1086" s="263"/>
      <c r="N1086" s="263"/>
      <c r="O1086" s="263"/>
      <c r="P1086" s="263"/>
      <c r="Q1086" s="71">
        <v>2</v>
      </c>
      <c r="R1086" s="265"/>
      <c r="S1086" s="265"/>
      <c r="T1086" s="265"/>
      <c r="U1086" s="265"/>
      <c r="V1086" s="265"/>
      <c r="W1086" s="265"/>
      <c r="X1086" s="265"/>
      <c r="Y1086" s="265"/>
      <c r="Z1086" s="265"/>
      <c r="AA1086" s="265"/>
      <c r="AB1086" s="265"/>
      <c r="AC1086" s="265"/>
      <c r="AD1086" s="265"/>
      <c r="AE1086" s="265"/>
      <c r="AF1086" s="71">
        <v>2</v>
      </c>
      <c r="AG1086" s="265"/>
      <c r="AH1086" s="265"/>
      <c r="AI1086" s="265"/>
      <c r="AJ1086" s="265"/>
      <c r="AK1086" s="265"/>
      <c r="AL1086" s="265"/>
      <c r="AM1086" s="265"/>
      <c r="AN1086" s="265"/>
      <c r="AO1086" s="265"/>
      <c r="AP1086" s="265"/>
      <c r="AQ1086" s="265"/>
      <c r="AR1086" s="265"/>
      <c r="AS1086" s="265"/>
      <c r="AT1086" s="265"/>
    </row>
    <row r="1087" spans="1:46" ht="45" customHeight="1" x14ac:dyDescent="0.25">
      <c r="A1087" s="263" t="s">
        <v>878</v>
      </c>
      <c r="B1087" s="263"/>
      <c r="C1087" s="263"/>
      <c r="D1087" s="263"/>
      <c r="E1087" s="263"/>
      <c r="F1087" s="263"/>
      <c r="G1087" s="263"/>
      <c r="H1087" s="263"/>
      <c r="I1087" s="263"/>
      <c r="J1087" s="263"/>
      <c r="K1087" s="263"/>
      <c r="L1087" s="263"/>
      <c r="M1087" s="263"/>
      <c r="N1087" s="263"/>
      <c r="O1087" s="263"/>
      <c r="P1087" s="263"/>
      <c r="Q1087" s="71">
        <v>2</v>
      </c>
      <c r="R1087" s="265"/>
      <c r="S1087" s="265"/>
      <c r="T1087" s="265"/>
      <c r="U1087" s="265"/>
      <c r="V1087" s="265"/>
      <c r="W1087" s="265"/>
      <c r="X1087" s="265"/>
      <c r="Y1087" s="265"/>
      <c r="Z1087" s="265"/>
      <c r="AA1087" s="265"/>
      <c r="AB1087" s="265"/>
      <c r="AC1087" s="265"/>
      <c r="AD1087" s="265"/>
      <c r="AE1087" s="265"/>
      <c r="AF1087" s="71">
        <v>2</v>
      </c>
      <c r="AG1087" s="265"/>
      <c r="AH1087" s="265"/>
      <c r="AI1087" s="265"/>
      <c r="AJ1087" s="265"/>
      <c r="AK1087" s="265"/>
      <c r="AL1087" s="265"/>
      <c r="AM1087" s="265"/>
      <c r="AN1087" s="265"/>
      <c r="AO1087" s="265"/>
      <c r="AP1087" s="265"/>
      <c r="AQ1087" s="265"/>
      <c r="AR1087" s="265"/>
      <c r="AS1087" s="265"/>
      <c r="AT1087" s="26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111</v>
      </c>
      <c r="B1089" s="266"/>
      <c r="C1089" s="266"/>
      <c r="D1089" s="266"/>
      <c r="E1089" s="266"/>
      <c r="F1089" s="266"/>
      <c r="G1089" s="266"/>
      <c r="H1089" s="266"/>
      <c r="I1089" s="266"/>
      <c r="J1089" s="266"/>
      <c r="K1089" s="266"/>
      <c r="L1089" s="266"/>
      <c r="M1089" s="266"/>
      <c r="N1089" s="266"/>
      <c r="O1089" s="266"/>
      <c r="P1089" s="266"/>
      <c r="Q1089" s="73" t="s">
        <v>99</v>
      </c>
      <c r="R1089" s="267" t="s">
        <v>100</v>
      </c>
      <c r="S1089" s="267"/>
      <c r="T1089" s="267"/>
      <c r="U1089" s="267"/>
      <c r="V1089" s="267"/>
      <c r="W1089" s="267"/>
      <c r="X1089" s="267"/>
      <c r="Y1089" s="267"/>
      <c r="Z1089" s="267"/>
      <c r="AA1089" s="267"/>
      <c r="AB1089" s="267"/>
      <c r="AC1089" s="267"/>
      <c r="AD1089" s="267"/>
      <c r="AE1089" s="267"/>
      <c r="AF1089" s="74" t="s">
        <v>99</v>
      </c>
      <c r="AG1089" s="268" t="s">
        <v>8</v>
      </c>
      <c r="AH1089" s="268"/>
      <c r="AI1089" s="268"/>
      <c r="AJ1089" s="268"/>
      <c r="AK1089" s="268"/>
      <c r="AL1089" s="268"/>
      <c r="AM1089" s="268"/>
      <c r="AN1089" s="268"/>
      <c r="AO1089" s="268"/>
      <c r="AP1089" s="268"/>
      <c r="AQ1089" s="268"/>
      <c r="AR1089" s="268"/>
      <c r="AS1089" s="268"/>
      <c r="AT1089" s="268"/>
    </row>
    <row r="1090" spans="1:46" ht="45" customHeight="1" x14ac:dyDescent="0.25">
      <c r="A1090" s="263" t="s">
        <v>385</v>
      </c>
      <c r="B1090" s="263"/>
      <c r="C1090" s="263"/>
      <c r="D1090" s="263"/>
      <c r="E1090" s="263"/>
      <c r="F1090" s="263"/>
      <c r="G1090" s="263"/>
      <c r="H1090" s="263"/>
      <c r="I1090" s="263"/>
      <c r="J1090" s="263"/>
      <c r="K1090" s="263"/>
      <c r="L1090" s="263"/>
      <c r="M1090" s="263"/>
      <c r="N1090" s="263"/>
      <c r="O1090" s="263"/>
      <c r="P1090" s="263"/>
      <c r="Q1090" s="71">
        <v>2</v>
      </c>
      <c r="R1090" s="264"/>
      <c r="S1090" s="264"/>
      <c r="T1090" s="264"/>
      <c r="U1090" s="264"/>
      <c r="V1090" s="264"/>
      <c r="W1090" s="264"/>
      <c r="X1090" s="264"/>
      <c r="Y1090" s="264"/>
      <c r="Z1090" s="264"/>
      <c r="AA1090" s="264"/>
      <c r="AB1090" s="264"/>
      <c r="AC1090" s="264"/>
      <c r="AD1090" s="264"/>
      <c r="AE1090" s="264"/>
      <c r="AF1090" s="71">
        <v>2</v>
      </c>
      <c r="AG1090" s="264"/>
      <c r="AH1090" s="264"/>
      <c r="AI1090" s="264"/>
      <c r="AJ1090" s="264"/>
      <c r="AK1090" s="264"/>
      <c r="AL1090" s="264"/>
      <c r="AM1090" s="264"/>
      <c r="AN1090" s="264"/>
      <c r="AO1090" s="264"/>
      <c r="AP1090" s="264"/>
      <c r="AQ1090" s="264"/>
      <c r="AR1090" s="264"/>
      <c r="AS1090" s="264"/>
      <c r="AT1090" s="264"/>
    </row>
    <row r="1091" spans="1:46" ht="45" customHeight="1" x14ac:dyDescent="0.25">
      <c r="A1091" s="263" t="s">
        <v>386</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x14ac:dyDescent="0.25">
      <c r="A1092" s="263" t="s">
        <v>387</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1</v>
      </c>
      <c r="AG1092" s="264" t="s">
        <v>879</v>
      </c>
      <c r="AH1092" s="264"/>
      <c r="AI1092" s="264"/>
      <c r="AJ1092" s="264"/>
      <c r="AK1092" s="264"/>
      <c r="AL1092" s="264"/>
      <c r="AM1092" s="264"/>
      <c r="AN1092" s="264"/>
      <c r="AO1092" s="264"/>
      <c r="AP1092" s="264"/>
      <c r="AQ1092" s="264"/>
      <c r="AR1092" s="264"/>
      <c r="AS1092" s="264"/>
      <c r="AT1092" s="264"/>
    </row>
    <row r="1093" spans="1:46" ht="73.400000000000006" customHeight="1" x14ac:dyDescent="0.25">
      <c r="A1093" s="263" t="s">
        <v>388</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x14ac:dyDescent="0.25">
      <c r="A1094" s="263" t="s">
        <v>880</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881</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96</v>
      </c>
      <c r="AH1097" s="254"/>
      <c r="AI1097" s="254"/>
      <c r="AJ1097" s="254"/>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882</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x14ac:dyDescent="0.3">
      <c r="A1102" s="269" t="s">
        <v>76</v>
      </c>
      <c r="B1102" s="269"/>
      <c r="C1102" s="269"/>
      <c r="D1102" s="269"/>
      <c r="E1102" s="269"/>
      <c r="F1102" s="269"/>
      <c r="G1102" s="269"/>
      <c r="H1102" s="269"/>
      <c r="I1102" s="269"/>
      <c r="J1102" s="269"/>
      <c r="K1102" s="269"/>
      <c r="L1102" s="269"/>
      <c r="M1102" s="269"/>
      <c r="N1102" s="269"/>
      <c r="O1102" s="269"/>
      <c r="P1102" s="269"/>
      <c r="Q1102" s="69" t="s">
        <v>99</v>
      </c>
      <c r="R1102" s="270" t="s">
        <v>100</v>
      </c>
      <c r="S1102" s="270"/>
      <c r="T1102" s="270"/>
      <c r="U1102" s="270"/>
      <c r="V1102" s="270"/>
      <c r="W1102" s="270"/>
      <c r="X1102" s="270"/>
      <c r="Y1102" s="270"/>
      <c r="Z1102" s="270"/>
      <c r="AA1102" s="270"/>
      <c r="AB1102" s="270"/>
      <c r="AC1102" s="270"/>
      <c r="AD1102" s="270"/>
      <c r="AE1102" s="270"/>
      <c r="AF1102" s="70" t="s">
        <v>99</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3" t="s">
        <v>101</v>
      </c>
      <c r="B1103" s="263"/>
      <c r="C1103" s="263"/>
      <c r="D1103" s="263"/>
      <c r="E1103" s="263"/>
      <c r="F1103" s="263"/>
      <c r="G1103" s="263"/>
      <c r="H1103" s="263"/>
      <c r="I1103" s="263"/>
      <c r="J1103" s="263"/>
      <c r="K1103" s="263"/>
      <c r="L1103" s="263"/>
      <c r="M1103" s="263"/>
      <c r="N1103" s="263"/>
      <c r="O1103" s="263"/>
      <c r="P1103" s="263"/>
      <c r="Q1103" s="71">
        <v>3</v>
      </c>
      <c r="R1103" s="264" t="s">
        <v>883</v>
      </c>
      <c r="S1103" s="264"/>
      <c r="T1103" s="264"/>
      <c r="U1103" s="264"/>
      <c r="V1103" s="264"/>
      <c r="W1103" s="264"/>
      <c r="X1103" s="264"/>
      <c r="Y1103" s="264"/>
      <c r="Z1103" s="264"/>
      <c r="AA1103" s="264"/>
      <c r="AB1103" s="264"/>
      <c r="AC1103" s="264"/>
      <c r="AD1103" s="264"/>
      <c r="AE1103" s="264"/>
      <c r="AF1103" s="71">
        <v>3</v>
      </c>
      <c r="AG1103" s="264" t="s">
        <v>883</v>
      </c>
      <c r="AH1103" s="264"/>
      <c r="AI1103" s="264"/>
      <c r="AJ1103" s="264"/>
      <c r="AK1103" s="264"/>
      <c r="AL1103" s="264"/>
      <c r="AM1103" s="264"/>
      <c r="AN1103" s="264"/>
      <c r="AO1103" s="264"/>
      <c r="AP1103" s="264"/>
      <c r="AQ1103" s="264"/>
      <c r="AR1103" s="264"/>
      <c r="AS1103" s="264"/>
      <c r="AT1103" s="264"/>
    </row>
    <row r="1104" spans="1:46" ht="45" customHeight="1" x14ac:dyDescent="0.25">
      <c r="A1104" s="263" t="s">
        <v>141</v>
      </c>
      <c r="B1104" s="263"/>
      <c r="C1104" s="263"/>
      <c r="D1104" s="263"/>
      <c r="E1104" s="263"/>
      <c r="F1104" s="263"/>
      <c r="G1104" s="263"/>
      <c r="H1104" s="263"/>
      <c r="I1104" s="263"/>
      <c r="J1104" s="263"/>
      <c r="K1104" s="263"/>
      <c r="L1104" s="263"/>
      <c r="M1104" s="263"/>
      <c r="N1104" s="263"/>
      <c r="O1104" s="263"/>
      <c r="P1104" s="263"/>
      <c r="Q1104" s="71">
        <v>3</v>
      </c>
      <c r="R1104" s="265"/>
      <c r="S1104" s="265"/>
      <c r="T1104" s="265"/>
      <c r="U1104" s="265"/>
      <c r="V1104" s="265"/>
      <c r="W1104" s="265"/>
      <c r="X1104" s="265"/>
      <c r="Y1104" s="265"/>
      <c r="Z1104" s="265"/>
      <c r="AA1104" s="265"/>
      <c r="AB1104" s="265"/>
      <c r="AC1104" s="265"/>
      <c r="AD1104" s="265"/>
      <c r="AE1104" s="265"/>
      <c r="AF1104" s="71">
        <v>3</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884</v>
      </c>
      <c r="B1105" s="263"/>
      <c r="C1105" s="263"/>
      <c r="D1105" s="263"/>
      <c r="E1105" s="263"/>
      <c r="F1105" s="263"/>
      <c r="G1105" s="263"/>
      <c r="H1105" s="263"/>
      <c r="I1105" s="263"/>
      <c r="J1105" s="263"/>
      <c r="K1105" s="263"/>
      <c r="L1105" s="263"/>
      <c r="M1105" s="263"/>
      <c r="N1105" s="263"/>
      <c r="O1105" s="263"/>
      <c r="P1105" s="263"/>
      <c r="Q1105" s="71">
        <v>3</v>
      </c>
      <c r="R1105" s="265"/>
      <c r="S1105" s="265"/>
      <c r="T1105" s="265"/>
      <c r="U1105" s="265"/>
      <c r="V1105" s="265"/>
      <c r="W1105" s="265"/>
      <c r="X1105" s="265"/>
      <c r="Y1105" s="265"/>
      <c r="Z1105" s="265"/>
      <c r="AA1105" s="265"/>
      <c r="AB1105" s="265"/>
      <c r="AC1105" s="265"/>
      <c r="AD1105" s="265"/>
      <c r="AE1105" s="265"/>
      <c r="AF1105" s="71">
        <v>3</v>
      </c>
      <c r="AG1105" s="265"/>
      <c r="AH1105" s="265"/>
      <c r="AI1105" s="265"/>
      <c r="AJ1105" s="265"/>
      <c r="AK1105" s="265"/>
      <c r="AL1105" s="265"/>
      <c r="AM1105" s="265"/>
      <c r="AN1105" s="265"/>
      <c r="AO1105" s="265"/>
      <c r="AP1105" s="265"/>
      <c r="AQ1105" s="265"/>
      <c r="AR1105" s="265"/>
      <c r="AS1105" s="265"/>
      <c r="AT1105" s="265"/>
    </row>
    <row r="1106" spans="1:46" ht="45" customHeight="1" x14ac:dyDescent="0.25">
      <c r="A1106" s="263" t="s">
        <v>885</v>
      </c>
      <c r="B1106" s="263"/>
      <c r="C1106" s="263"/>
      <c r="D1106" s="263"/>
      <c r="E1106" s="263"/>
      <c r="F1106" s="263"/>
      <c r="G1106" s="263"/>
      <c r="H1106" s="263"/>
      <c r="I1106" s="263"/>
      <c r="J1106" s="263"/>
      <c r="K1106" s="263"/>
      <c r="L1106" s="263"/>
      <c r="M1106" s="263"/>
      <c r="N1106" s="263"/>
      <c r="O1106" s="263"/>
      <c r="P1106" s="263"/>
      <c r="Q1106" s="71">
        <v>3</v>
      </c>
      <c r="R1106" s="265"/>
      <c r="S1106" s="265"/>
      <c r="T1106" s="265"/>
      <c r="U1106" s="265"/>
      <c r="V1106" s="265"/>
      <c r="W1106" s="265"/>
      <c r="X1106" s="265"/>
      <c r="Y1106" s="265"/>
      <c r="Z1106" s="265"/>
      <c r="AA1106" s="265"/>
      <c r="AB1106" s="265"/>
      <c r="AC1106" s="265"/>
      <c r="AD1106" s="265"/>
      <c r="AE1106" s="265"/>
      <c r="AF1106" s="71">
        <v>3</v>
      </c>
      <c r="AG1106" s="265"/>
      <c r="AH1106" s="265"/>
      <c r="AI1106" s="265"/>
      <c r="AJ1106" s="265"/>
      <c r="AK1106" s="265"/>
      <c r="AL1106" s="265"/>
      <c r="AM1106" s="265"/>
      <c r="AN1106" s="265"/>
      <c r="AO1106" s="265"/>
      <c r="AP1106" s="265"/>
      <c r="AQ1106" s="265"/>
      <c r="AR1106" s="265"/>
      <c r="AS1106" s="265"/>
      <c r="AT1106" s="265"/>
    </row>
    <row r="1107" spans="1:46" ht="45" customHeight="1" x14ac:dyDescent="0.25">
      <c r="A1107" s="263" t="s">
        <v>886</v>
      </c>
      <c r="B1107" s="263"/>
      <c r="C1107" s="263"/>
      <c r="D1107" s="263"/>
      <c r="E1107" s="263"/>
      <c r="F1107" s="263"/>
      <c r="G1107" s="263"/>
      <c r="H1107" s="263"/>
      <c r="I1107" s="263"/>
      <c r="J1107" s="263"/>
      <c r="K1107" s="263"/>
      <c r="L1107" s="263"/>
      <c r="M1107" s="263"/>
      <c r="N1107" s="263"/>
      <c r="O1107" s="263"/>
      <c r="P1107" s="263"/>
      <c r="Q1107" s="71">
        <v>3</v>
      </c>
      <c r="R1107" s="265"/>
      <c r="S1107" s="265"/>
      <c r="T1107" s="265"/>
      <c r="U1107" s="265"/>
      <c r="V1107" s="265"/>
      <c r="W1107" s="265"/>
      <c r="X1107" s="265"/>
      <c r="Y1107" s="265"/>
      <c r="Z1107" s="265"/>
      <c r="AA1107" s="265"/>
      <c r="AB1107" s="265"/>
      <c r="AC1107" s="265"/>
      <c r="AD1107" s="265"/>
      <c r="AE1107" s="265"/>
      <c r="AF1107" s="71">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3" t="s">
        <v>887</v>
      </c>
      <c r="B1108" s="263"/>
      <c r="C1108" s="263"/>
      <c r="D1108" s="263"/>
      <c r="E1108" s="263"/>
      <c r="F1108" s="263"/>
      <c r="G1108" s="263"/>
      <c r="H1108" s="263"/>
      <c r="I1108" s="263"/>
      <c r="J1108" s="263"/>
      <c r="K1108" s="263"/>
      <c r="L1108" s="263"/>
      <c r="M1108" s="263"/>
      <c r="N1108" s="263"/>
      <c r="O1108" s="263"/>
      <c r="P1108" s="263"/>
      <c r="Q1108" s="71">
        <v>3</v>
      </c>
      <c r="R1108" s="264"/>
      <c r="S1108" s="264"/>
      <c r="T1108" s="264"/>
      <c r="U1108" s="264"/>
      <c r="V1108" s="264"/>
      <c r="W1108" s="264"/>
      <c r="X1108" s="264"/>
      <c r="Y1108" s="264"/>
      <c r="Z1108" s="264"/>
      <c r="AA1108" s="264"/>
      <c r="AB1108" s="264"/>
      <c r="AC1108" s="264"/>
      <c r="AD1108" s="264"/>
      <c r="AE1108" s="264"/>
      <c r="AF1108" s="71">
        <v>3</v>
      </c>
      <c r="AG1108" s="264"/>
      <c r="AH1108" s="264"/>
      <c r="AI1108" s="264"/>
      <c r="AJ1108" s="264"/>
      <c r="AK1108" s="264"/>
      <c r="AL1108" s="264"/>
      <c r="AM1108" s="264"/>
      <c r="AN1108" s="264"/>
      <c r="AO1108" s="264"/>
      <c r="AP1108" s="264"/>
      <c r="AQ1108" s="264"/>
      <c r="AR1108" s="264"/>
      <c r="AS1108" s="264"/>
      <c r="AT1108" s="264"/>
    </row>
    <row r="1109" spans="1:46" ht="45" customHeight="1" x14ac:dyDescent="0.25">
      <c r="A1109" s="263" t="s">
        <v>888</v>
      </c>
      <c r="B1109" s="263"/>
      <c r="C1109" s="263"/>
      <c r="D1109" s="263"/>
      <c r="E1109" s="263"/>
      <c r="F1109" s="263"/>
      <c r="G1109" s="263"/>
      <c r="H1109" s="263"/>
      <c r="I1109" s="263"/>
      <c r="J1109" s="263"/>
      <c r="K1109" s="263"/>
      <c r="L1109" s="263"/>
      <c r="M1109" s="263"/>
      <c r="N1109" s="263"/>
      <c r="O1109" s="263"/>
      <c r="P1109" s="263"/>
      <c r="Q1109" s="71">
        <v>3</v>
      </c>
      <c r="R1109" s="264"/>
      <c r="S1109" s="264"/>
      <c r="T1109" s="264"/>
      <c r="U1109" s="264"/>
      <c r="V1109" s="264"/>
      <c r="W1109" s="264"/>
      <c r="X1109" s="264"/>
      <c r="Y1109" s="264"/>
      <c r="Z1109" s="264"/>
      <c r="AA1109" s="264"/>
      <c r="AB1109" s="264"/>
      <c r="AC1109" s="264"/>
      <c r="AD1109" s="264"/>
      <c r="AE1109" s="264"/>
      <c r="AF1109" s="71">
        <v>3</v>
      </c>
      <c r="AG1109" s="264"/>
      <c r="AH1109" s="264"/>
      <c r="AI1109" s="264"/>
      <c r="AJ1109" s="264"/>
      <c r="AK1109" s="264"/>
      <c r="AL1109" s="264"/>
      <c r="AM1109" s="264"/>
      <c r="AN1109" s="264"/>
      <c r="AO1109" s="264"/>
      <c r="AP1109" s="264"/>
      <c r="AQ1109" s="264"/>
      <c r="AR1109" s="264"/>
      <c r="AS1109" s="264"/>
      <c r="AT1109" s="264"/>
    </row>
    <row r="1110" spans="1:46" ht="45" customHeight="1" x14ac:dyDescent="0.25">
      <c r="A1110" s="263" t="s">
        <v>889</v>
      </c>
      <c r="B1110" s="263"/>
      <c r="C1110" s="263"/>
      <c r="D1110" s="263"/>
      <c r="E1110" s="263"/>
      <c r="F1110" s="263"/>
      <c r="G1110" s="263"/>
      <c r="H1110" s="263"/>
      <c r="I1110" s="263"/>
      <c r="J1110" s="263"/>
      <c r="K1110" s="263"/>
      <c r="L1110" s="263"/>
      <c r="M1110" s="263"/>
      <c r="N1110" s="263"/>
      <c r="O1110" s="263"/>
      <c r="P1110" s="263"/>
      <c r="Q1110" s="71">
        <v>3</v>
      </c>
      <c r="R1110" s="264"/>
      <c r="S1110" s="264"/>
      <c r="T1110" s="264"/>
      <c r="U1110" s="264"/>
      <c r="V1110" s="264"/>
      <c r="W1110" s="264"/>
      <c r="X1110" s="264"/>
      <c r="Y1110" s="264"/>
      <c r="Z1110" s="264"/>
      <c r="AA1110" s="264"/>
      <c r="AB1110" s="264"/>
      <c r="AC1110" s="264"/>
      <c r="AD1110" s="264"/>
      <c r="AE1110" s="264"/>
      <c r="AF1110" s="71">
        <v>3</v>
      </c>
      <c r="AG1110" s="264"/>
      <c r="AH1110" s="264"/>
      <c r="AI1110" s="264"/>
      <c r="AJ1110" s="264"/>
      <c r="AK1110" s="264"/>
      <c r="AL1110" s="264"/>
      <c r="AM1110" s="264"/>
      <c r="AN1110" s="264"/>
      <c r="AO1110" s="264"/>
      <c r="AP1110" s="264"/>
      <c r="AQ1110" s="264"/>
      <c r="AR1110" s="264"/>
      <c r="AS1110" s="264"/>
      <c r="AT1110" s="264"/>
    </row>
    <row r="1111" spans="1:46" ht="45" customHeight="1" x14ac:dyDescent="0.25">
      <c r="A1111" s="263" t="s">
        <v>890</v>
      </c>
      <c r="B1111" s="263"/>
      <c r="C1111" s="263"/>
      <c r="D1111" s="263"/>
      <c r="E1111" s="263"/>
      <c r="F1111" s="263"/>
      <c r="G1111" s="263"/>
      <c r="H1111" s="263"/>
      <c r="I1111" s="263"/>
      <c r="J1111" s="263"/>
      <c r="K1111" s="263"/>
      <c r="L1111" s="263"/>
      <c r="M1111" s="263"/>
      <c r="N1111" s="263"/>
      <c r="O1111" s="263"/>
      <c r="P1111" s="263"/>
      <c r="Q1111" s="71">
        <v>3</v>
      </c>
      <c r="R1111" s="265"/>
      <c r="S1111" s="265"/>
      <c r="T1111" s="265"/>
      <c r="U1111" s="265"/>
      <c r="V1111" s="265"/>
      <c r="W1111" s="265"/>
      <c r="X1111" s="265"/>
      <c r="Y1111" s="265"/>
      <c r="Z1111" s="265"/>
      <c r="AA1111" s="265"/>
      <c r="AB1111" s="265"/>
      <c r="AC1111" s="265"/>
      <c r="AD1111" s="265"/>
      <c r="AE1111" s="265"/>
      <c r="AF1111" s="71">
        <v>3</v>
      </c>
      <c r="AG1111" s="265"/>
      <c r="AH1111" s="265"/>
      <c r="AI1111" s="265"/>
      <c r="AJ1111" s="265"/>
      <c r="AK1111" s="265"/>
      <c r="AL1111" s="265"/>
      <c r="AM1111" s="265"/>
      <c r="AN1111" s="265"/>
      <c r="AO1111" s="265"/>
      <c r="AP1111" s="265"/>
      <c r="AQ1111" s="265"/>
      <c r="AR1111" s="265"/>
      <c r="AS1111" s="265"/>
      <c r="AT1111" s="265"/>
    </row>
    <row r="1112" spans="1:46" ht="45" customHeight="1" x14ac:dyDescent="0.25">
      <c r="A1112" s="263" t="s">
        <v>435</v>
      </c>
      <c r="B1112" s="263"/>
      <c r="C1112" s="263"/>
      <c r="D1112" s="263"/>
      <c r="E1112" s="263"/>
      <c r="F1112" s="263"/>
      <c r="G1112" s="263"/>
      <c r="H1112" s="263"/>
      <c r="I1112" s="263"/>
      <c r="J1112" s="263"/>
      <c r="K1112" s="263"/>
      <c r="L1112" s="263"/>
      <c r="M1112" s="263"/>
      <c r="N1112" s="263"/>
      <c r="O1112" s="263"/>
      <c r="P1112" s="263"/>
      <c r="Q1112" s="71">
        <v>3</v>
      </c>
      <c r="R1112" s="265"/>
      <c r="S1112" s="265"/>
      <c r="T1112" s="265"/>
      <c r="U1112" s="265"/>
      <c r="V1112" s="265"/>
      <c r="W1112" s="265"/>
      <c r="X1112" s="265"/>
      <c r="Y1112" s="265"/>
      <c r="Z1112" s="265"/>
      <c r="AA1112" s="265"/>
      <c r="AB1112" s="265"/>
      <c r="AC1112" s="265"/>
      <c r="AD1112" s="265"/>
      <c r="AE1112" s="265"/>
      <c r="AF1112" s="71">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3" t="s">
        <v>891</v>
      </c>
      <c r="B1113" s="263"/>
      <c r="C1113" s="263"/>
      <c r="D1113" s="263"/>
      <c r="E1113" s="263"/>
      <c r="F1113" s="263"/>
      <c r="G1113" s="263"/>
      <c r="H1113" s="263"/>
      <c r="I1113" s="263"/>
      <c r="J1113" s="263"/>
      <c r="K1113" s="263"/>
      <c r="L1113" s="263"/>
      <c r="M1113" s="263"/>
      <c r="N1113" s="263"/>
      <c r="O1113" s="263"/>
      <c r="P1113" s="263"/>
      <c r="Q1113" s="71">
        <v>3</v>
      </c>
      <c r="R1113" s="265"/>
      <c r="S1113" s="265"/>
      <c r="T1113" s="265"/>
      <c r="U1113" s="265"/>
      <c r="V1113" s="265"/>
      <c r="W1113" s="265"/>
      <c r="X1113" s="265"/>
      <c r="Y1113" s="265"/>
      <c r="Z1113" s="265"/>
      <c r="AA1113" s="265"/>
      <c r="AB1113" s="265"/>
      <c r="AC1113" s="265"/>
      <c r="AD1113" s="265"/>
      <c r="AE1113" s="265"/>
      <c r="AF1113" s="71">
        <v>3</v>
      </c>
      <c r="AG1113" s="265"/>
      <c r="AH1113" s="265"/>
      <c r="AI1113" s="265"/>
      <c r="AJ1113" s="265"/>
      <c r="AK1113" s="265"/>
      <c r="AL1113" s="265"/>
      <c r="AM1113" s="265"/>
      <c r="AN1113" s="265"/>
      <c r="AO1113" s="265"/>
      <c r="AP1113" s="265"/>
      <c r="AQ1113" s="265"/>
      <c r="AR1113" s="265"/>
      <c r="AS1113" s="265"/>
      <c r="AT1113" s="265"/>
    </row>
    <row r="1114" spans="1:46" ht="45" customHeight="1" x14ac:dyDescent="0.25">
      <c r="A1114" s="263" t="s">
        <v>892</v>
      </c>
      <c r="B1114" s="263"/>
      <c r="C1114" s="263"/>
      <c r="D1114" s="263"/>
      <c r="E1114" s="263"/>
      <c r="F1114" s="263"/>
      <c r="G1114" s="263"/>
      <c r="H1114" s="263"/>
      <c r="I1114" s="263"/>
      <c r="J1114" s="263"/>
      <c r="K1114" s="263"/>
      <c r="L1114" s="263"/>
      <c r="M1114" s="263"/>
      <c r="N1114" s="263"/>
      <c r="O1114" s="263"/>
      <c r="P1114" s="263"/>
      <c r="Q1114" s="71">
        <v>3</v>
      </c>
      <c r="R1114" s="265"/>
      <c r="S1114" s="265"/>
      <c r="T1114" s="265"/>
      <c r="U1114" s="265"/>
      <c r="V1114" s="265"/>
      <c r="W1114" s="265"/>
      <c r="X1114" s="265"/>
      <c r="Y1114" s="265"/>
      <c r="Z1114" s="265"/>
      <c r="AA1114" s="265"/>
      <c r="AB1114" s="265"/>
      <c r="AC1114" s="265"/>
      <c r="AD1114" s="265"/>
      <c r="AE1114" s="265"/>
      <c r="AF1114" s="71">
        <v>3</v>
      </c>
      <c r="AG1114" s="265"/>
      <c r="AH1114" s="265"/>
      <c r="AI1114" s="265"/>
      <c r="AJ1114" s="265"/>
      <c r="AK1114" s="265"/>
      <c r="AL1114" s="265"/>
      <c r="AM1114" s="265"/>
      <c r="AN1114" s="265"/>
      <c r="AO1114" s="265"/>
      <c r="AP1114" s="265"/>
      <c r="AQ1114" s="265"/>
      <c r="AR1114" s="265"/>
      <c r="AS1114" s="265"/>
      <c r="AT1114" s="265"/>
    </row>
    <row r="1115" spans="1:46" ht="45" customHeight="1" x14ac:dyDescent="0.25">
      <c r="A1115" s="263" t="s">
        <v>893</v>
      </c>
      <c r="B1115" s="263"/>
      <c r="C1115" s="263"/>
      <c r="D1115" s="263"/>
      <c r="E1115" s="263"/>
      <c r="F1115" s="263"/>
      <c r="G1115" s="263"/>
      <c r="H1115" s="263"/>
      <c r="I1115" s="263"/>
      <c r="J1115" s="263"/>
      <c r="K1115" s="263"/>
      <c r="L1115" s="263"/>
      <c r="M1115" s="263"/>
      <c r="N1115" s="263"/>
      <c r="O1115" s="263"/>
      <c r="P1115" s="263"/>
      <c r="Q1115" s="71">
        <v>3</v>
      </c>
      <c r="R1115" s="265"/>
      <c r="S1115" s="265"/>
      <c r="T1115" s="265"/>
      <c r="U1115" s="265"/>
      <c r="V1115" s="265"/>
      <c r="W1115" s="265"/>
      <c r="X1115" s="265"/>
      <c r="Y1115" s="265"/>
      <c r="Z1115" s="265"/>
      <c r="AA1115" s="265"/>
      <c r="AB1115" s="265"/>
      <c r="AC1115" s="265"/>
      <c r="AD1115" s="265"/>
      <c r="AE1115" s="265"/>
      <c r="AF1115" s="71">
        <v>3</v>
      </c>
      <c r="AG1115" s="265"/>
      <c r="AH1115" s="265"/>
      <c r="AI1115" s="265"/>
      <c r="AJ1115" s="265"/>
      <c r="AK1115" s="265"/>
      <c r="AL1115" s="265"/>
      <c r="AM1115" s="265"/>
      <c r="AN1115" s="265"/>
      <c r="AO1115" s="265"/>
      <c r="AP1115" s="265"/>
      <c r="AQ1115" s="265"/>
      <c r="AR1115" s="265"/>
      <c r="AS1115" s="265"/>
      <c r="AT1115" s="265"/>
    </row>
    <row r="1116" spans="1:46" ht="45" customHeight="1" x14ac:dyDescent="0.25">
      <c r="A1116" s="263" t="s">
        <v>894</v>
      </c>
      <c r="B1116" s="263"/>
      <c r="C1116" s="263"/>
      <c r="D1116" s="263"/>
      <c r="E1116" s="263"/>
      <c r="F1116" s="263"/>
      <c r="G1116" s="263"/>
      <c r="H1116" s="263"/>
      <c r="I1116" s="263"/>
      <c r="J1116" s="263"/>
      <c r="K1116" s="263"/>
      <c r="L1116" s="263"/>
      <c r="M1116" s="263"/>
      <c r="N1116" s="263"/>
      <c r="O1116" s="263"/>
      <c r="P1116" s="263"/>
      <c r="Q1116" s="71">
        <v>3</v>
      </c>
      <c r="R1116" s="264"/>
      <c r="S1116" s="264"/>
      <c r="T1116" s="264"/>
      <c r="U1116" s="264"/>
      <c r="V1116" s="264"/>
      <c r="W1116" s="264"/>
      <c r="X1116" s="264"/>
      <c r="Y1116" s="264"/>
      <c r="Z1116" s="264"/>
      <c r="AA1116" s="264"/>
      <c r="AB1116" s="264"/>
      <c r="AC1116" s="264"/>
      <c r="AD1116" s="264"/>
      <c r="AE1116" s="264"/>
      <c r="AF1116" s="71">
        <v>3</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895</v>
      </c>
      <c r="B1117" s="263"/>
      <c r="C1117" s="263"/>
      <c r="D1117" s="263"/>
      <c r="E1117" s="263"/>
      <c r="F1117" s="263"/>
      <c r="G1117" s="263"/>
      <c r="H1117" s="263"/>
      <c r="I1117" s="263"/>
      <c r="J1117" s="263"/>
      <c r="K1117" s="263"/>
      <c r="L1117" s="263"/>
      <c r="M1117" s="263"/>
      <c r="N1117" s="263"/>
      <c r="O1117" s="263"/>
      <c r="P1117" s="263"/>
      <c r="Q1117" s="71">
        <v>3</v>
      </c>
      <c r="R1117" s="264"/>
      <c r="S1117" s="264"/>
      <c r="T1117" s="264"/>
      <c r="U1117" s="264"/>
      <c r="V1117" s="264"/>
      <c r="W1117" s="264"/>
      <c r="X1117" s="264"/>
      <c r="Y1117" s="264"/>
      <c r="Z1117" s="264"/>
      <c r="AA1117" s="264"/>
      <c r="AB1117" s="264"/>
      <c r="AC1117" s="264"/>
      <c r="AD1117" s="264"/>
      <c r="AE1117" s="264"/>
      <c r="AF1117" s="71">
        <v>3</v>
      </c>
      <c r="AG1117" s="264"/>
      <c r="AH1117" s="264"/>
      <c r="AI1117" s="264"/>
      <c r="AJ1117" s="264"/>
      <c r="AK1117" s="264"/>
      <c r="AL1117" s="264"/>
      <c r="AM1117" s="264"/>
      <c r="AN1117" s="264"/>
      <c r="AO1117" s="264"/>
      <c r="AP1117" s="264"/>
      <c r="AQ1117" s="264"/>
      <c r="AR1117" s="264"/>
      <c r="AS1117" s="264"/>
      <c r="AT1117" s="264"/>
    </row>
    <row r="1118" spans="1:46" ht="45" customHeight="1" x14ac:dyDescent="0.25">
      <c r="A1118" s="263" t="s">
        <v>896</v>
      </c>
      <c r="B1118" s="263"/>
      <c r="C1118" s="263"/>
      <c r="D1118" s="263"/>
      <c r="E1118" s="263"/>
      <c r="F1118" s="263"/>
      <c r="G1118" s="263"/>
      <c r="H1118" s="263"/>
      <c r="I1118" s="263"/>
      <c r="J1118" s="263"/>
      <c r="K1118" s="263"/>
      <c r="L1118" s="263"/>
      <c r="M1118" s="263"/>
      <c r="N1118" s="263"/>
      <c r="O1118" s="263"/>
      <c r="P1118" s="263"/>
      <c r="Q1118" s="71">
        <v>3</v>
      </c>
      <c r="R1118" s="265"/>
      <c r="S1118" s="265"/>
      <c r="T1118" s="265"/>
      <c r="U1118" s="265"/>
      <c r="V1118" s="265"/>
      <c r="W1118" s="265"/>
      <c r="X1118" s="265"/>
      <c r="Y1118" s="265"/>
      <c r="Z1118" s="265"/>
      <c r="AA1118" s="265"/>
      <c r="AB1118" s="265"/>
      <c r="AC1118" s="265"/>
      <c r="AD1118" s="265"/>
      <c r="AE1118" s="265"/>
      <c r="AF1118" s="71">
        <v>3</v>
      </c>
      <c r="AG1118" s="265"/>
      <c r="AH1118" s="265"/>
      <c r="AI1118" s="265"/>
      <c r="AJ1118" s="265"/>
      <c r="AK1118" s="265"/>
      <c r="AL1118" s="265"/>
      <c r="AM1118" s="265"/>
      <c r="AN1118" s="265"/>
      <c r="AO1118" s="265"/>
      <c r="AP1118" s="265"/>
      <c r="AQ1118" s="265"/>
      <c r="AR1118" s="265"/>
      <c r="AS1118" s="265"/>
      <c r="AT1118" s="265"/>
    </row>
    <row r="1119" spans="1:46" ht="69" customHeight="1" x14ac:dyDescent="0.25">
      <c r="A1119" s="263" t="s">
        <v>897</v>
      </c>
      <c r="B1119" s="263"/>
      <c r="C1119" s="263"/>
      <c r="D1119" s="263"/>
      <c r="E1119" s="263"/>
      <c r="F1119" s="263"/>
      <c r="G1119" s="263"/>
      <c r="H1119" s="263"/>
      <c r="I1119" s="263"/>
      <c r="J1119" s="263"/>
      <c r="K1119" s="263"/>
      <c r="L1119" s="263"/>
      <c r="M1119" s="263"/>
      <c r="N1119" s="263"/>
      <c r="O1119" s="263"/>
      <c r="P1119" s="263"/>
      <c r="Q1119" s="71">
        <v>3</v>
      </c>
      <c r="R1119" s="265"/>
      <c r="S1119" s="265"/>
      <c r="T1119" s="265"/>
      <c r="U1119" s="265"/>
      <c r="V1119" s="265"/>
      <c r="W1119" s="265"/>
      <c r="X1119" s="265"/>
      <c r="Y1119" s="265"/>
      <c r="Z1119" s="265"/>
      <c r="AA1119" s="265"/>
      <c r="AB1119" s="265"/>
      <c r="AC1119" s="265"/>
      <c r="AD1119" s="265"/>
      <c r="AE1119" s="265"/>
      <c r="AF1119" s="71">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898</v>
      </c>
      <c r="B1120" s="263"/>
      <c r="C1120" s="263"/>
      <c r="D1120" s="263"/>
      <c r="E1120" s="263"/>
      <c r="F1120" s="263"/>
      <c r="G1120" s="263"/>
      <c r="H1120" s="263"/>
      <c r="I1120" s="263"/>
      <c r="J1120" s="263"/>
      <c r="K1120" s="263"/>
      <c r="L1120" s="263"/>
      <c r="M1120" s="263"/>
      <c r="N1120" s="263"/>
      <c r="O1120" s="263"/>
      <c r="P1120" s="263"/>
      <c r="Q1120" s="71">
        <v>3</v>
      </c>
      <c r="R1120" s="265"/>
      <c r="S1120" s="265"/>
      <c r="T1120" s="265"/>
      <c r="U1120" s="265"/>
      <c r="V1120" s="265"/>
      <c r="W1120" s="265"/>
      <c r="X1120" s="265"/>
      <c r="Y1120" s="265"/>
      <c r="Z1120" s="265"/>
      <c r="AA1120" s="265"/>
      <c r="AB1120" s="265"/>
      <c r="AC1120" s="265"/>
      <c r="AD1120" s="265"/>
      <c r="AE1120" s="265"/>
      <c r="AF1120" s="71">
        <v>3</v>
      </c>
      <c r="AG1120" s="265"/>
      <c r="AH1120" s="265"/>
      <c r="AI1120" s="265"/>
      <c r="AJ1120" s="265"/>
      <c r="AK1120" s="265"/>
      <c r="AL1120" s="265"/>
      <c r="AM1120" s="265"/>
      <c r="AN1120" s="265"/>
      <c r="AO1120" s="265"/>
      <c r="AP1120" s="265"/>
      <c r="AQ1120" s="265"/>
      <c r="AR1120" s="265"/>
      <c r="AS1120" s="265"/>
      <c r="AT1120" s="265"/>
    </row>
    <row r="1121" spans="1:46" ht="45" customHeight="1" x14ac:dyDescent="0.25">
      <c r="A1121" s="263" t="s">
        <v>899</v>
      </c>
      <c r="B1121" s="263"/>
      <c r="C1121" s="263"/>
      <c r="D1121" s="263"/>
      <c r="E1121" s="263"/>
      <c r="F1121" s="263"/>
      <c r="G1121" s="263"/>
      <c r="H1121" s="263"/>
      <c r="I1121" s="263"/>
      <c r="J1121" s="263"/>
      <c r="K1121" s="263"/>
      <c r="L1121" s="263"/>
      <c r="M1121" s="263"/>
      <c r="N1121" s="263"/>
      <c r="O1121" s="263"/>
      <c r="P1121" s="263"/>
      <c r="Q1121" s="71">
        <v>3</v>
      </c>
      <c r="R1121" s="264"/>
      <c r="S1121" s="264"/>
      <c r="T1121" s="264"/>
      <c r="U1121" s="264"/>
      <c r="V1121" s="264"/>
      <c r="W1121" s="264"/>
      <c r="X1121" s="264"/>
      <c r="Y1121" s="264"/>
      <c r="Z1121" s="264"/>
      <c r="AA1121" s="264"/>
      <c r="AB1121" s="264"/>
      <c r="AC1121" s="264"/>
      <c r="AD1121" s="264"/>
      <c r="AE1121" s="264"/>
      <c r="AF1121" s="71">
        <v>3</v>
      </c>
      <c r="AG1121" s="264"/>
      <c r="AH1121" s="264"/>
      <c r="AI1121" s="264"/>
      <c r="AJ1121" s="264"/>
      <c r="AK1121" s="264"/>
      <c r="AL1121" s="264"/>
      <c r="AM1121" s="264"/>
      <c r="AN1121" s="264"/>
      <c r="AO1121" s="264"/>
      <c r="AP1121" s="264"/>
      <c r="AQ1121" s="264"/>
      <c r="AR1121" s="264"/>
      <c r="AS1121" s="264"/>
      <c r="AT1121" s="264"/>
    </row>
    <row r="1122" spans="1:46" ht="45" customHeight="1" x14ac:dyDescent="0.25">
      <c r="A1122" s="263" t="s">
        <v>900</v>
      </c>
      <c r="B1122" s="263"/>
      <c r="C1122" s="263"/>
      <c r="D1122" s="263"/>
      <c r="E1122" s="263"/>
      <c r="F1122" s="263"/>
      <c r="G1122" s="263"/>
      <c r="H1122" s="263"/>
      <c r="I1122" s="263"/>
      <c r="J1122" s="263"/>
      <c r="K1122" s="263"/>
      <c r="L1122" s="263"/>
      <c r="M1122" s="263"/>
      <c r="N1122" s="263"/>
      <c r="O1122" s="263"/>
      <c r="P1122" s="263"/>
      <c r="Q1122" s="71">
        <v>3</v>
      </c>
      <c r="R1122" s="265"/>
      <c r="S1122" s="265"/>
      <c r="T1122" s="265"/>
      <c r="U1122" s="265"/>
      <c r="V1122" s="265"/>
      <c r="W1122" s="265"/>
      <c r="X1122" s="265"/>
      <c r="Y1122" s="265"/>
      <c r="Z1122" s="265"/>
      <c r="AA1122" s="265"/>
      <c r="AB1122" s="265"/>
      <c r="AC1122" s="265"/>
      <c r="AD1122" s="265"/>
      <c r="AE1122" s="265"/>
      <c r="AF1122" s="71">
        <v>3</v>
      </c>
      <c r="AG1122" s="265"/>
      <c r="AH1122" s="265"/>
      <c r="AI1122" s="265"/>
      <c r="AJ1122" s="265"/>
      <c r="AK1122" s="265"/>
      <c r="AL1122" s="265"/>
      <c r="AM1122" s="265"/>
      <c r="AN1122" s="265"/>
      <c r="AO1122" s="265"/>
      <c r="AP1122" s="265"/>
      <c r="AQ1122" s="265"/>
      <c r="AR1122" s="265"/>
      <c r="AS1122" s="265"/>
      <c r="AT1122" s="265"/>
    </row>
    <row r="1123" spans="1:46" ht="45" customHeight="1" x14ac:dyDescent="0.25">
      <c r="A1123" s="263" t="s">
        <v>901</v>
      </c>
      <c r="B1123" s="263"/>
      <c r="C1123" s="263"/>
      <c r="D1123" s="263"/>
      <c r="E1123" s="263"/>
      <c r="F1123" s="263"/>
      <c r="G1123" s="263"/>
      <c r="H1123" s="263"/>
      <c r="I1123" s="263"/>
      <c r="J1123" s="263"/>
      <c r="K1123" s="263"/>
      <c r="L1123" s="263"/>
      <c r="M1123" s="263"/>
      <c r="N1123" s="263"/>
      <c r="O1123" s="263"/>
      <c r="P1123" s="263"/>
      <c r="Q1123" s="71">
        <v>3</v>
      </c>
      <c r="R1123" s="265"/>
      <c r="S1123" s="265"/>
      <c r="T1123" s="265"/>
      <c r="U1123" s="265"/>
      <c r="V1123" s="265"/>
      <c r="W1123" s="265"/>
      <c r="X1123" s="265"/>
      <c r="Y1123" s="265"/>
      <c r="Z1123" s="265"/>
      <c r="AA1123" s="265"/>
      <c r="AB1123" s="265"/>
      <c r="AC1123" s="265"/>
      <c r="AD1123" s="265"/>
      <c r="AE1123" s="265"/>
      <c r="AF1123" s="71">
        <v>3</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6" t="s">
        <v>111</v>
      </c>
      <c r="B1125" s="266"/>
      <c r="C1125" s="266"/>
      <c r="D1125" s="266"/>
      <c r="E1125" s="266"/>
      <c r="F1125" s="266"/>
      <c r="G1125" s="266"/>
      <c r="H1125" s="266"/>
      <c r="I1125" s="266"/>
      <c r="J1125" s="266"/>
      <c r="K1125" s="266"/>
      <c r="L1125" s="266"/>
      <c r="M1125" s="266"/>
      <c r="N1125" s="266"/>
      <c r="O1125" s="266"/>
      <c r="P1125" s="266"/>
      <c r="Q1125" s="73" t="s">
        <v>99</v>
      </c>
      <c r="R1125" s="267" t="s">
        <v>100</v>
      </c>
      <c r="S1125" s="267"/>
      <c r="T1125" s="267"/>
      <c r="U1125" s="267"/>
      <c r="V1125" s="267"/>
      <c r="W1125" s="267"/>
      <c r="X1125" s="267"/>
      <c r="Y1125" s="267"/>
      <c r="Z1125" s="267"/>
      <c r="AA1125" s="267"/>
      <c r="AB1125" s="267"/>
      <c r="AC1125" s="267"/>
      <c r="AD1125" s="267"/>
      <c r="AE1125" s="267"/>
      <c r="AF1125" s="74" t="s">
        <v>99</v>
      </c>
      <c r="AG1125" s="268" t="s">
        <v>8</v>
      </c>
      <c r="AH1125" s="268"/>
      <c r="AI1125" s="268"/>
      <c r="AJ1125" s="268"/>
      <c r="AK1125" s="268"/>
      <c r="AL1125" s="268"/>
      <c r="AM1125" s="268"/>
      <c r="AN1125" s="268"/>
      <c r="AO1125" s="268"/>
      <c r="AP1125" s="268"/>
      <c r="AQ1125" s="268"/>
      <c r="AR1125" s="268"/>
      <c r="AS1125" s="268"/>
      <c r="AT1125" s="268"/>
    </row>
    <row r="1126" spans="1:46" ht="45" customHeight="1" x14ac:dyDescent="0.25">
      <c r="A1126" s="263" t="s">
        <v>902</v>
      </c>
      <c r="B1126" s="263"/>
      <c r="C1126" s="263"/>
      <c r="D1126" s="263"/>
      <c r="E1126" s="263"/>
      <c r="F1126" s="263"/>
      <c r="G1126" s="263"/>
      <c r="H1126" s="263"/>
      <c r="I1126" s="263"/>
      <c r="J1126" s="263"/>
      <c r="K1126" s="263"/>
      <c r="L1126" s="263"/>
      <c r="M1126" s="263"/>
      <c r="N1126" s="263"/>
      <c r="O1126" s="263"/>
      <c r="P1126" s="263"/>
      <c r="Q1126" s="71">
        <v>3</v>
      </c>
      <c r="R1126" s="264" t="s">
        <v>883</v>
      </c>
      <c r="S1126" s="264"/>
      <c r="T1126" s="264"/>
      <c r="U1126" s="264"/>
      <c r="V1126" s="264"/>
      <c r="W1126" s="264"/>
      <c r="X1126" s="264"/>
      <c r="Y1126" s="264"/>
      <c r="Z1126" s="264"/>
      <c r="AA1126" s="264"/>
      <c r="AB1126" s="264"/>
      <c r="AC1126" s="264"/>
      <c r="AD1126" s="264"/>
      <c r="AE1126" s="264"/>
      <c r="AF1126" s="71">
        <v>3</v>
      </c>
      <c r="AG1126" s="264" t="s">
        <v>883</v>
      </c>
      <c r="AH1126" s="264"/>
      <c r="AI1126" s="264"/>
      <c r="AJ1126" s="264"/>
      <c r="AK1126" s="264"/>
      <c r="AL1126" s="264"/>
      <c r="AM1126" s="264"/>
      <c r="AN1126" s="264"/>
      <c r="AO1126" s="264"/>
      <c r="AP1126" s="264"/>
      <c r="AQ1126" s="264"/>
      <c r="AR1126" s="264"/>
      <c r="AS1126" s="264"/>
      <c r="AT1126" s="264"/>
    </row>
    <row r="1127" spans="1:46" ht="45" customHeight="1" x14ac:dyDescent="0.25">
      <c r="A1127" s="263" t="s">
        <v>903</v>
      </c>
      <c r="B1127" s="263"/>
      <c r="C1127" s="263"/>
      <c r="D1127" s="263"/>
      <c r="E1127" s="263"/>
      <c r="F1127" s="263"/>
      <c r="G1127" s="263"/>
      <c r="H1127" s="263"/>
      <c r="I1127" s="263"/>
      <c r="J1127" s="263"/>
      <c r="K1127" s="263"/>
      <c r="L1127" s="263"/>
      <c r="M1127" s="263"/>
      <c r="N1127" s="263"/>
      <c r="O1127" s="263"/>
      <c r="P1127" s="263"/>
      <c r="Q1127" s="71">
        <v>3</v>
      </c>
      <c r="R1127" s="265"/>
      <c r="S1127" s="265"/>
      <c r="T1127" s="265"/>
      <c r="U1127" s="265"/>
      <c r="V1127" s="265"/>
      <c r="W1127" s="265"/>
      <c r="X1127" s="265"/>
      <c r="Y1127" s="265"/>
      <c r="Z1127" s="265"/>
      <c r="AA1127" s="265"/>
      <c r="AB1127" s="265"/>
      <c r="AC1127" s="265"/>
      <c r="AD1127" s="265"/>
      <c r="AE1127" s="265"/>
      <c r="AF1127" s="71">
        <v>3</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904</v>
      </c>
      <c r="B1128" s="263"/>
      <c r="C1128" s="263"/>
      <c r="D1128" s="263"/>
      <c r="E1128" s="263"/>
      <c r="F1128" s="263"/>
      <c r="G1128" s="263"/>
      <c r="H1128" s="263"/>
      <c r="I1128" s="263"/>
      <c r="J1128" s="263"/>
      <c r="K1128" s="263"/>
      <c r="L1128" s="263"/>
      <c r="M1128" s="263"/>
      <c r="N1128" s="263"/>
      <c r="O1128" s="263"/>
      <c r="P1128" s="263"/>
      <c r="Q1128" s="71">
        <v>3</v>
      </c>
      <c r="R1128" s="264"/>
      <c r="S1128" s="264"/>
      <c r="T1128" s="264"/>
      <c r="U1128" s="264"/>
      <c r="V1128" s="264"/>
      <c r="W1128" s="264"/>
      <c r="X1128" s="264"/>
      <c r="Y1128" s="264"/>
      <c r="Z1128" s="264"/>
      <c r="AA1128" s="264"/>
      <c r="AB1128" s="264"/>
      <c r="AC1128" s="264"/>
      <c r="AD1128" s="264"/>
      <c r="AE1128" s="264"/>
      <c r="AF1128" s="71">
        <v>3</v>
      </c>
      <c r="AG1128" s="264"/>
      <c r="AH1128" s="264"/>
      <c r="AI1128" s="264"/>
      <c r="AJ1128" s="264"/>
      <c r="AK1128" s="264"/>
      <c r="AL1128" s="264"/>
      <c r="AM1128" s="264"/>
      <c r="AN1128" s="264"/>
      <c r="AO1128" s="264"/>
      <c r="AP1128" s="264"/>
      <c r="AQ1128" s="264"/>
      <c r="AR1128" s="264"/>
      <c r="AS1128" s="264"/>
      <c r="AT1128" s="264"/>
    </row>
    <row r="1129" spans="1:46" ht="65.150000000000006" customHeight="1" x14ac:dyDescent="0.25">
      <c r="A1129" s="263" t="s">
        <v>905</v>
      </c>
      <c r="B1129" s="263"/>
      <c r="C1129" s="263"/>
      <c r="D1129" s="263"/>
      <c r="E1129" s="263"/>
      <c r="F1129" s="263"/>
      <c r="G1129" s="263"/>
      <c r="H1129" s="263"/>
      <c r="I1129" s="263"/>
      <c r="J1129" s="263"/>
      <c r="K1129" s="263"/>
      <c r="L1129" s="263"/>
      <c r="M1129" s="263"/>
      <c r="N1129" s="263"/>
      <c r="O1129" s="263"/>
      <c r="P1129" s="263"/>
      <c r="Q1129" s="71">
        <v>3</v>
      </c>
      <c r="R1129" s="264"/>
      <c r="S1129" s="264"/>
      <c r="T1129" s="264"/>
      <c r="U1129" s="264"/>
      <c r="V1129" s="264"/>
      <c r="W1129" s="264"/>
      <c r="X1129" s="264"/>
      <c r="Y1129" s="264"/>
      <c r="Z1129" s="264"/>
      <c r="AA1129" s="264"/>
      <c r="AB1129" s="264"/>
      <c r="AC1129" s="264"/>
      <c r="AD1129" s="264"/>
      <c r="AE1129" s="264"/>
      <c r="AF1129" s="71">
        <v>3</v>
      </c>
      <c r="AG1129" s="264"/>
      <c r="AH1129" s="264"/>
      <c r="AI1129" s="264"/>
      <c r="AJ1129" s="264"/>
      <c r="AK1129" s="264"/>
      <c r="AL1129" s="264"/>
      <c r="AM1129" s="264"/>
      <c r="AN1129" s="264"/>
      <c r="AO1129" s="264"/>
      <c r="AP1129" s="264"/>
      <c r="AQ1129" s="264"/>
      <c r="AR1129" s="264"/>
      <c r="AS1129" s="264"/>
      <c r="AT1129" s="264"/>
    </row>
    <row r="1130" spans="1:46" ht="45" customHeight="1" x14ac:dyDescent="0.25">
      <c r="A1130" s="263" t="s">
        <v>906</v>
      </c>
      <c r="B1130" s="263"/>
      <c r="C1130" s="263"/>
      <c r="D1130" s="263"/>
      <c r="E1130" s="263"/>
      <c r="F1130" s="263"/>
      <c r="G1130" s="263"/>
      <c r="H1130" s="263"/>
      <c r="I1130" s="263"/>
      <c r="J1130" s="263"/>
      <c r="K1130" s="263"/>
      <c r="L1130" s="263"/>
      <c r="M1130" s="263"/>
      <c r="N1130" s="263"/>
      <c r="O1130" s="263"/>
      <c r="P1130" s="263"/>
      <c r="Q1130" s="71">
        <v>3</v>
      </c>
      <c r="R1130" s="264"/>
      <c r="S1130" s="264"/>
      <c r="T1130" s="264"/>
      <c r="U1130" s="264"/>
      <c r="V1130" s="264"/>
      <c r="W1130" s="264"/>
      <c r="X1130" s="264"/>
      <c r="Y1130" s="264"/>
      <c r="Z1130" s="264"/>
      <c r="AA1130" s="264"/>
      <c r="AB1130" s="264"/>
      <c r="AC1130" s="264"/>
      <c r="AD1130" s="264"/>
      <c r="AE1130" s="264"/>
      <c r="AF1130" s="71">
        <v>3</v>
      </c>
      <c r="AG1130" s="264"/>
      <c r="AH1130" s="264"/>
      <c r="AI1130" s="264"/>
      <c r="AJ1130" s="264"/>
      <c r="AK1130" s="264"/>
      <c r="AL1130" s="264"/>
      <c r="AM1130" s="264"/>
      <c r="AN1130" s="264"/>
      <c r="AO1130" s="264"/>
      <c r="AP1130" s="264"/>
      <c r="AQ1130" s="264"/>
      <c r="AR1130" s="264"/>
      <c r="AS1130" s="264"/>
      <c r="AT1130" s="264"/>
    </row>
    <row r="1133" spans="1:46" ht="409.6" customHeight="1" x14ac:dyDescent="0.25">
      <c r="A1133" s="272" t="s">
        <v>907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96</v>
      </c>
      <c r="AH1133" s="254"/>
      <c r="AI1133" s="254"/>
      <c r="AJ1133" s="254"/>
      <c r="AK1133" s="75">
        <f>(('Artículo 121 (resumen PI)'!C41*0.8+'Artículo 121 (resumen PI)'!F41*0.2)+('Artículo 121 (resumen PNT)'!C41*0.8+'Artículo 121 (resumen PNT)'!F41*0.2))/2</f>
        <v>99.999999999999829</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908</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76</v>
      </c>
      <c r="B1138" s="269"/>
      <c r="C1138" s="269"/>
      <c r="D1138" s="269"/>
      <c r="E1138" s="269"/>
      <c r="F1138" s="269"/>
      <c r="G1138" s="269"/>
      <c r="H1138" s="269"/>
      <c r="I1138" s="269"/>
      <c r="J1138" s="269"/>
      <c r="K1138" s="269"/>
      <c r="L1138" s="269"/>
      <c r="M1138" s="269"/>
      <c r="N1138" s="269"/>
      <c r="O1138" s="269"/>
      <c r="P1138" s="269"/>
      <c r="Q1138" s="69" t="s">
        <v>99</v>
      </c>
      <c r="R1138" s="270" t="s">
        <v>100</v>
      </c>
      <c r="S1138" s="270"/>
      <c r="T1138" s="270"/>
      <c r="U1138" s="270"/>
      <c r="V1138" s="270"/>
      <c r="W1138" s="270"/>
      <c r="X1138" s="270"/>
      <c r="Y1138" s="270"/>
      <c r="Z1138" s="270"/>
      <c r="AA1138" s="270"/>
      <c r="AB1138" s="270"/>
      <c r="AC1138" s="270"/>
      <c r="AD1138" s="270"/>
      <c r="AE1138" s="270"/>
      <c r="AF1138" s="70" t="s">
        <v>99</v>
      </c>
      <c r="AG1138" s="271" t="s">
        <v>8</v>
      </c>
      <c r="AH1138" s="271"/>
      <c r="AI1138" s="271"/>
      <c r="AJ1138" s="271"/>
      <c r="AK1138" s="271"/>
      <c r="AL1138" s="271"/>
      <c r="AM1138" s="271"/>
      <c r="AN1138" s="271"/>
      <c r="AO1138" s="271"/>
      <c r="AP1138" s="271"/>
      <c r="AQ1138" s="271"/>
      <c r="AR1138" s="271"/>
      <c r="AS1138" s="271"/>
      <c r="AT1138" s="271"/>
    </row>
    <row r="1139" spans="1:46" ht="66" customHeight="1" x14ac:dyDescent="0.25">
      <c r="A1139" s="263" t="s">
        <v>909</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x14ac:dyDescent="0.25">
      <c r="A1140" s="263" t="s">
        <v>141</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x14ac:dyDescent="0.25">
      <c r="A1141" s="263" t="s">
        <v>910</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3" t="s">
        <v>911</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3" t="s">
        <v>912</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x14ac:dyDescent="0.25">
      <c r="A1144" s="263" t="s">
        <v>913</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914</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x14ac:dyDescent="0.25">
      <c r="A1146" s="263" t="s">
        <v>915</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x14ac:dyDescent="0.25">
      <c r="A1147" s="263" t="s">
        <v>916</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x14ac:dyDescent="0.25">
      <c r="A1148" s="263" t="s">
        <v>917</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918</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x14ac:dyDescent="0.25">
      <c r="A1150" s="263" t="s">
        <v>919</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x14ac:dyDescent="0.25">
      <c r="A1151" s="263" t="s">
        <v>920</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3" t="s">
        <v>921</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922</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923</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x14ac:dyDescent="0.25">
      <c r="A1155" s="263" t="s">
        <v>924</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925</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926</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x14ac:dyDescent="0.25">
      <c r="A1158" s="263" t="s">
        <v>927</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928</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929</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x14ac:dyDescent="0.25">
      <c r="A1161" s="263" t="s">
        <v>930</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931</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x14ac:dyDescent="0.25">
      <c r="A1163" s="263" t="s">
        <v>932</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933</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934</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x14ac:dyDescent="0.25">
      <c r="A1166" s="263" t="s">
        <v>935</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x14ac:dyDescent="0.25">
      <c r="A1167" s="263" t="s">
        <v>936</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x14ac:dyDescent="0.25">
      <c r="A1168" s="263" t="s">
        <v>937</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938</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x14ac:dyDescent="0.25">
      <c r="A1170" s="263" t="s">
        <v>939</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x14ac:dyDescent="0.25">
      <c r="A1171" s="263" t="s">
        <v>940</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x14ac:dyDescent="0.25">
      <c r="A1172" s="263" t="s">
        <v>941</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x14ac:dyDescent="0.25">
      <c r="A1173" s="263" t="s">
        <v>942</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943</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944</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945</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x14ac:dyDescent="0.25">
      <c r="A1177" s="263" t="s">
        <v>946</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947</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948</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949</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3" t="s">
        <v>950</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951</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952</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x14ac:dyDescent="0.25">
      <c r="A1184" s="263" t="s">
        <v>953</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x14ac:dyDescent="0.25">
      <c r="A1185" s="263" t="s">
        <v>954</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x14ac:dyDescent="0.25">
      <c r="A1186" s="263" t="s">
        <v>955</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3" t="s">
        <v>956</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957</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x14ac:dyDescent="0.25">
      <c r="A1189" s="263" t="s">
        <v>958</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x14ac:dyDescent="0.25">
      <c r="A1190" s="263" t="s">
        <v>959</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960</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961</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962</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x14ac:dyDescent="0.25">
      <c r="A1194" s="263" t="s">
        <v>963</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x14ac:dyDescent="0.25">
      <c r="A1195" s="263" t="s">
        <v>964</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965</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966</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3" t="s">
        <v>967</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x14ac:dyDescent="0.25">
      <c r="A1199" s="263" t="s">
        <v>968</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x14ac:dyDescent="0.25">
      <c r="A1200" s="263" t="s">
        <v>969</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x14ac:dyDescent="0.25">
      <c r="A1201" s="263" t="s">
        <v>970</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971</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972</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973</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974</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x14ac:dyDescent="0.25">
      <c r="A1206" s="263" t="s">
        <v>975</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976</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977</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x14ac:dyDescent="0.25">
      <c r="A1209" s="263" t="s">
        <v>978</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979</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980</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x14ac:dyDescent="0.25">
      <c r="A1212" s="263" t="s">
        <v>981</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x14ac:dyDescent="0.25">
      <c r="A1213" s="263" t="s">
        <v>982</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x14ac:dyDescent="0.25">
      <c r="A1214" s="263" t="s">
        <v>983</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x14ac:dyDescent="0.25">
      <c r="A1215" s="263" t="s">
        <v>984</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985</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63" t="s">
        <v>986</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x14ac:dyDescent="0.25">
      <c r="A1218" s="263" t="s">
        <v>987</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63" t="s">
        <v>988</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989</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63" t="s">
        <v>990</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63" t="s">
        <v>991</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63" t="s">
        <v>992</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263" t="s">
        <v>993</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9" customHeight="1" x14ac:dyDescent="0.25">
      <c r="A1225" s="263" t="s">
        <v>994</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x14ac:dyDescent="0.25">
      <c r="A1226" s="263" t="s">
        <v>995</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x14ac:dyDescent="0.25">
      <c r="A1227" s="263" t="s">
        <v>996</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x14ac:dyDescent="0.25">
      <c r="A1228" s="263" t="s">
        <v>997</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998</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x14ac:dyDescent="0.25">
      <c r="A1230" s="263" t="s">
        <v>999</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1000</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x14ac:dyDescent="0.25">
      <c r="A1232" s="263" t="s">
        <v>1001</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x14ac:dyDescent="0.25">
      <c r="A1233" s="263" t="s">
        <v>1002</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x14ac:dyDescent="0.25">
      <c r="A1234" s="263" t="s">
        <v>1003</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x14ac:dyDescent="0.25">
      <c r="A1235" s="263" t="s">
        <v>1004</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1005</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x14ac:dyDescent="0.25">
      <c r="A1237" s="263" t="s">
        <v>1006</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1007</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x14ac:dyDescent="0.25">
      <c r="A1239" s="263" t="s">
        <v>1008</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3" t="s">
        <v>1009</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x14ac:dyDescent="0.25">
      <c r="A1241" s="263" t="s">
        <v>1010</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x14ac:dyDescent="0.25">
      <c r="A1242" s="263" t="s">
        <v>1011</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x14ac:dyDescent="0.25">
      <c r="A1243" s="263" t="s">
        <v>1012</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x14ac:dyDescent="0.25">
      <c r="A1244" s="263" t="s">
        <v>1013</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3" t="s">
        <v>1014</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3" t="s">
        <v>1015</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x14ac:dyDescent="0.25">
      <c r="A1247" s="263" t="s">
        <v>1016</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x14ac:dyDescent="0.25">
      <c r="A1248" s="263" t="s">
        <v>1017</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x14ac:dyDescent="0.25">
      <c r="A1249" s="263" t="s">
        <v>1018</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x14ac:dyDescent="0.25">
      <c r="A1250" s="263" t="s">
        <v>1019</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263" t="s">
        <v>1020</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x14ac:dyDescent="0.25">
      <c r="A1252" s="263" t="s">
        <v>1021</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x14ac:dyDescent="0.25">
      <c r="A1253" s="263" t="s">
        <v>1022</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263" t="s">
        <v>1023</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263" t="s">
        <v>1024</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x14ac:dyDescent="0.25">
      <c r="A1256" s="263" t="s">
        <v>1025</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x14ac:dyDescent="0.25">
      <c r="A1257" s="263" t="s">
        <v>1026</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x14ac:dyDescent="0.25">
      <c r="A1258" s="263" t="s">
        <v>1027</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x14ac:dyDescent="0.25">
      <c r="A1259" s="263" t="s">
        <v>1028</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x14ac:dyDescent="0.25">
      <c r="A1260" s="263" t="s">
        <v>1029</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x14ac:dyDescent="0.25">
      <c r="A1261" s="263" t="s">
        <v>1030</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111</v>
      </c>
      <c r="B1263" s="266"/>
      <c r="C1263" s="266"/>
      <c r="D1263" s="266"/>
      <c r="E1263" s="266"/>
      <c r="F1263" s="266"/>
      <c r="G1263" s="266"/>
      <c r="H1263" s="266"/>
      <c r="I1263" s="266"/>
      <c r="J1263" s="266"/>
      <c r="K1263" s="266"/>
      <c r="L1263" s="266"/>
      <c r="M1263" s="266"/>
      <c r="N1263" s="266"/>
      <c r="O1263" s="266"/>
      <c r="P1263" s="266"/>
      <c r="Q1263" s="73" t="s">
        <v>99</v>
      </c>
      <c r="R1263" s="267" t="s">
        <v>100</v>
      </c>
      <c r="S1263" s="267"/>
      <c r="T1263" s="267"/>
      <c r="U1263" s="267"/>
      <c r="V1263" s="267"/>
      <c r="W1263" s="267"/>
      <c r="X1263" s="267"/>
      <c r="Y1263" s="267"/>
      <c r="Z1263" s="267"/>
      <c r="AA1263" s="267"/>
      <c r="AB1263" s="267"/>
      <c r="AC1263" s="267"/>
      <c r="AD1263" s="267"/>
      <c r="AE1263" s="267"/>
      <c r="AF1263" s="74" t="s">
        <v>99</v>
      </c>
      <c r="AG1263" s="268" t="s">
        <v>8</v>
      </c>
      <c r="AH1263" s="268"/>
      <c r="AI1263" s="268"/>
      <c r="AJ1263" s="268"/>
      <c r="AK1263" s="268"/>
      <c r="AL1263" s="268"/>
      <c r="AM1263" s="268"/>
      <c r="AN1263" s="268"/>
      <c r="AO1263" s="268"/>
      <c r="AP1263" s="268"/>
      <c r="AQ1263" s="268"/>
      <c r="AR1263" s="268"/>
      <c r="AS1263" s="268"/>
      <c r="AT1263" s="268"/>
    </row>
    <row r="1264" spans="1:46" ht="45" customHeight="1" x14ac:dyDescent="0.25">
      <c r="A1264" s="263" t="s">
        <v>1031</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x14ac:dyDescent="0.25">
      <c r="A1265" s="263" t="s">
        <v>1032</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x14ac:dyDescent="0.25">
      <c r="A1266" s="263" t="s">
        <v>1033</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x14ac:dyDescent="0.25">
      <c r="A1267" s="263" t="s">
        <v>1034</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x14ac:dyDescent="0.25">
      <c r="A1268" s="263" t="s">
        <v>1035</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1036</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96</v>
      </c>
      <c r="AH1271" s="254"/>
      <c r="AI1271" s="254"/>
      <c r="AJ1271" s="254"/>
      <c r="AK1271" s="75">
        <f>(('Artículo 121 (resumen PI)'!C42*0.8+'Artículo 121 (resumen PI)'!F42*0.2)+('Artículo 121 (resumen PNT)'!C42*0.8+'Artículo 121 (resumen PNT)'!F42*0.2))/2</f>
        <v>99</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3" t="s">
        <v>1037</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x14ac:dyDescent="0.3">
      <c r="A1276" s="269" t="s">
        <v>76</v>
      </c>
      <c r="B1276" s="269"/>
      <c r="C1276" s="269"/>
      <c r="D1276" s="269"/>
      <c r="E1276" s="269"/>
      <c r="F1276" s="269"/>
      <c r="G1276" s="269"/>
      <c r="H1276" s="269"/>
      <c r="I1276" s="269"/>
      <c r="J1276" s="269"/>
      <c r="K1276" s="269"/>
      <c r="L1276" s="269"/>
      <c r="M1276" s="269"/>
      <c r="N1276" s="269"/>
      <c r="O1276" s="269"/>
      <c r="P1276" s="269"/>
      <c r="Q1276" s="69" t="s">
        <v>99</v>
      </c>
      <c r="R1276" s="270" t="s">
        <v>100</v>
      </c>
      <c r="S1276" s="270"/>
      <c r="T1276" s="270"/>
      <c r="U1276" s="270"/>
      <c r="V1276" s="270"/>
      <c r="W1276" s="270"/>
      <c r="X1276" s="270"/>
      <c r="Y1276" s="270"/>
      <c r="Z1276" s="270"/>
      <c r="AA1276" s="270"/>
      <c r="AB1276" s="270"/>
      <c r="AC1276" s="270"/>
      <c r="AD1276" s="270"/>
      <c r="AE1276" s="270"/>
      <c r="AF1276" s="70" t="s">
        <v>99</v>
      </c>
      <c r="AG1276" s="271" t="s">
        <v>8</v>
      </c>
      <c r="AH1276" s="271"/>
      <c r="AI1276" s="271"/>
      <c r="AJ1276" s="271"/>
      <c r="AK1276" s="271"/>
      <c r="AL1276" s="271"/>
      <c r="AM1276" s="271"/>
      <c r="AN1276" s="271"/>
      <c r="AO1276" s="271"/>
      <c r="AP1276" s="271"/>
      <c r="AQ1276" s="271"/>
      <c r="AR1276" s="271"/>
      <c r="AS1276" s="271"/>
      <c r="AT1276" s="271"/>
    </row>
    <row r="1277" spans="1:46" ht="45" customHeight="1" x14ac:dyDescent="0.25">
      <c r="A1277" s="288" t="s">
        <v>1038</v>
      </c>
      <c r="B1277" s="288"/>
      <c r="C1277" s="288"/>
      <c r="D1277" s="288"/>
      <c r="E1277" s="288"/>
      <c r="F1277" s="288"/>
      <c r="G1277" s="288"/>
      <c r="H1277" s="288"/>
      <c r="I1277" s="288"/>
      <c r="J1277" s="288"/>
      <c r="K1277" s="288"/>
      <c r="L1277" s="288"/>
      <c r="M1277" s="288"/>
      <c r="N1277" s="288"/>
      <c r="O1277" s="288"/>
      <c r="P1277" s="288"/>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88" t="s">
        <v>1039</v>
      </c>
      <c r="B1278" s="288"/>
      <c r="C1278" s="288"/>
      <c r="D1278" s="288"/>
      <c r="E1278" s="288"/>
      <c r="F1278" s="288"/>
      <c r="G1278" s="288"/>
      <c r="H1278" s="288"/>
      <c r="I1278" s="288"/>
      <c r="J1278" s="288"/>
      <c r="K1278" s="288"/>
      <c r="L1278" s="288"/>
      <c r="M1278" s="288"/>
      <c r="N1278" s="288"/>
      <c r="O1278" s="288"/>
      <c r="P1278" s="288"/>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88" t="s">
        <v>1040</v>
      </c>
      <c r="B1279" s="288"/>
      <c r="C1279" s="288"/>
      <c r="D1279" s="288"/>
      <c r="E1279" s="288"/>
      <c r="F1279" s="288"/>
      <c r="G1279" s="288"/>
      <c r="H1279" s="288"/>
      <c r="I1279" s="288"/>
      <c r="J1279" s="288"/>
      <c r="K1279" s="288"/>
      <c r="L1279" s="288"/>
      <c r="M1279" s="288"/>
      <c r="N1279" s="288"/>
      <c r="O1279" s="288"/>
      <c r="P1279" s="288"/>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x14ac:dyDescent="0.25">
      <c r="A1280" s="288" t="s">
        <v>1041</v>
      </c>
      <c r="B1280" s="288"/>
      <c r="C1280" s="288"/>
      <c r="D1280" s="288"/>
      <c r="E1280" s="288"/>
      <c r="F1280" s="288"/>
      <c r="G1280" s="288"/>
      <c r="H1280" s="288"/>
      <c r="I1280" s="288"/>
      <c r="J1280" s="288"/>
      <c r="K1280" s="288"/>
      <c r="L1280" s="288"/>
      <c r="M1280" s="288"/>
      <c r="N1280" s="288"/>
      <c r="O1280" s="288"/>
      <c r="P1280" s="288"/>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x14ac:dyDescent="0.25">
      <c r="A1281" s="288" t="s">
        <v>1042</v>
      </c>
      <c r="B1281" s="288"/>
      <c r="C1281" s="288"/>
      <c r="D1281" s="288"/>
      <c r="E1281" s="288"/>
      <c r="F1281" s="288"/>
      <c r="G1281" s="288"/>
      <c r="H1281" s="288"/>
      <c r="I1281" s="288"/>
      <c r="J1281" s="288"/>
      <c r="K1281" s="288"/>
      <c r="L1281" s="288"/>
      <c r="M1281" s="288"/>
      <c r="N1281" s="288"/>
      <c r="O1281" s="288"/>
      <c r="P1281" s="288"/>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x14ac:dyDescent="0.25">
      <c r="A1282" s="288" t="s">
        <v>1043</v>
      </c>
      <c r="B1282" s="288"/>
      <c r="C1282" s="288"/>
      <c r="D1282" s="288"/>
      <c r="E1282" s="288"/>
      <c r="F1282" s="288"/>
      <c r="G1282" s="288"/>
      <c r="H1282" s="288"/>
      <c r="I1282" s="288"/>
      <c r="J1282" s="288"/>
      <c r="K1282" s="288"/>
      <c r="L1282" s="288"/>
      <c r="M1282" s="288"/>
      <c r="N1282" s="288"/>
      <c r="O1282" s="288"/>
      <c r="P1282" s="288"/>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x14ac:dyDescent="0.25">
      <c r="A1283" s="288" t="s">
        <v>1044</v>
      </c>
      <c r="B1283" s="288"/>
      <c r="C1283" s="288"/>
      <c r="D1283" s="288"/>
      <c r="E1283" s="288"/>
      <c r="F1283" s="288"/>
      <c r="G1283" s="288"/>
      <c r="H1283" s="288"/>
      <c r="I1283" s="288"/>
      <c r="J1283" s="288"/>
      <c r="K1283" s="288"/>
      <c r="L1283" s="288"/>
      <c r="M1283" s="288"/>
      <c r="N1283" s="288"/>
      <c r="O1283" s="288"/>
      <c r="P1283" s="288"/>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x14ac:dyDescent="0.25">
      <c r="A1284" s="288" t="s">
        <v>1045</v>
      </c>
      <c r="B1284" s="288"/>
      <c r="C1284" s="288"/>
      <c r="D1284" s="288"/>
      <c r="E1284" s="288"/>
      <c r="F1284" s="288"/>
      <c r="G1284" s="288"/>
      <c r="H1284" s="288"/>
      <c r="I1284" s="288"/>
      <c r="J1284" s="288"/>
      <c r="K1284" s="288"/>
      <c r="L1284" s="288"/>
      <c r="M1284" s="288"/>
      <c r="N1284" s="288"/>
      <c r="O1284" s="288"/>
      <c r="P1284" s="288"/>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x14ac:dyDescent="0.25">
      <c r="A1285" s="288" t="s">
        <v>1046</v>
      </c>
      <c r="B1285" s="288"/>
      <c r="C1285" s="288"/>
      <c r="D1285" s="288"/>
      <c r="E1285" s="288"/>
      <c r="F1285" s="288"/>
      <c r="G1285" s="288"/>
      <c r="H1285" s="288"/>
      <c r="I1285" s="288"/>
      <c r="J1285" s="288"/>
      <c r="K1285" s="288"/>
      <c r="L1285" s="288"/>
      <c r="M1285" s="288"/>
      <c r="N1285" s="288"/>
      <c r="O1285" s="288"/>
      <c r="P1285" s="288"/>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111</v>
      </c>
      <c r="B1287" s="266"/>
      <c r="C1287" s="266"/>
      <c r="D1287" s="266"/>
      <c r="E1287" s="266"/>
      <c r="F1287" s="266"/>
      <c r="G1287" s="266"/>
      <c r="H1287" s="266"/>
      <c r="I1287" s="266"/>
      <c r="J1287" s="266"/>
      <c r="K1287" s="266"/>
      <c r="L1287" s="266"/>
      <c r="M1287" s="266"/>
      <c r="N1287" s="266"/>
      <c r="O1287" s="266"/>
      <c r="P1287" s="266"/>
      <c r="Q1287" s="73" t="s">
        <v>99</v>
      </c>
      <c r="R1287" s="267" t="s">
        <v>100</v>
      </c>
      <c r="S1287" s="267"/>
      <c r="T1287" s="267"/>
      <c r="U1287" s="267"/>
      <c r="V1287" s="267"/>
      <c r="W1287" s="267"/>
      <c r="X1287" s="267"/>
      <c r="Y1287" s="267"/>
      <c r="Z1287" s="267"/>
      <c r="AA1287" s="267"/>
      <c r="AB1287" s="267"/>
      <c r="AC1287" s="267"/>
      <c r="AD1287" s="267"/>
      <c r="AE1287" s="267"/>
      <c r="AF1287" s="74" t="s">
        <v>99</v>
      </c>
      <c r="AG1287" s="268" t="s">
        <v>8</v>
      </c>
      <c r="AH1287" s="268"/>
      <c r="AI1287" s="268"/>
      <c r="AJ1287" s="268"/>
      <c r="AK1287" s="268"/>
      <c r="AL1287" s="268"/>
      <c r="AM1287" s="268"/>
      <c r="AN1287" s="268"/>
      <c r="AO1287" s="268"/>
      <c r="AP1287" s="268"/>
      <c r="AQ1287" s="268"/>
      <c r="AR1287" s="268"/>
      <c r="AS1287" s="268"/>
      <c r="AT1287" s="268"/>
    </row>
    <row r="1288" spans="1:46" ht="45" customHeight="1" x14ac:dyDescent="0.25">
      <c r="A1288" s="263" t="s">
        <v>1047</v>
      </c>
      <c r="B1288" s="263" t="s">
        <v>1048</v>
      </c>
      <c r="C1288" s="263" t="s">
        <v>1048</v>
      </c>
      <c r="D1288" s="263" t="s">
        <v>1048</v>
      </c>
      <c r="E1288" s="263" t="s">
        <v>1048</v>
      </c>
      <c r="F1288" s="263" t="s">
        <v>1048</v>
      </c>
      <c r="G1288" s="263" t="s">
        <v>1048</v>
      </c>
      <c r="H1288" s="263" t="s">
        <v>1048</v>
      </c>
      <c r="I1288" s="263" t="s">
        <v>1048</v>
      </c>
      <c r="J1288" s="263" t="s">
        <v>1048</v>
      </c>
      <c r="K1288" s="263" t="s">
        <v>1048</v>
      </c>
      <c r="L1288" s="263" t="s">
        <v>1048</v>
      </c>
      <c r="M1288" s="263" t="s">
        <v>1048</v>
      </c>
      <c r="N1288" s="263" t="s">
        <v>1048</v>
      </c>
      <c r="O1288" s="263" t="s">
        <v>1048</v>
      </c>
      <c r="P1288" s="263" t="s">
        <v>1048</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x14ac:dyDescent="0.25">
      <c r="A1289" s="263" t="s">
        <v>1049</v>
      </c>
      <c r="B1289" s="263" t="s">
        <v>1050</v>
      </c>
      <c r="C1289" s="263" t="s">
        <v>1050</v>
      </c>
      <c r="D1289" s="263" t="s">
        <v>1050</v>
      </c>
      <c r="E1289" s="263" t="s">
        <v>1050</v>
      </c>
      <c r="F1289" s="263" t="s">
        <v>1050</v>
      </c>
      <c r="G1289" s="263" t="s">
        <v>1050</v>
      </c>
      <c r="H1289" s="263" t="s">
        <v>1050</v>
      </c>
      <c r="I1289" s="263" t="s">
        <v>1050</v>
      </c>
      <c r="J1289" s="263" t="s">
        <v>1050</v>
      </c>
      <c r="K1289" s="263" t="s">
        <v>1050</v>
      </c>
      <c r="L1289" s="263" t="s">
        <v>1050</v>
      </c>
      <c r="M1289" s="263" t="s">
        <v>1050</v>
      </c>
      <c r="N1289" s="263" t="s">
        <v>1050</v>
      </c>
      <c r="O1289" s="263" t="s">
        <v>1050</v>
      </c>
      <c r="P1289" s="263" t="s">
        <v>1050</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x14ac:dyDescent="0.25">
      <c r="A1290" s="263" t="s">
        <v>1051</v>
      </c>
      <c r="B1290" s="263" t="s">
        <v>1052</v>
      </c>
      <c r="C1290" s="263" t="s">
        <v>1052</v>
      </c>
      <c r="D1290" s="263" t="s">
        <v>1052</v>
      </c>
      <c r="E1290" s="263" t="s">
        <v>1052</v>
      </c>
      <c r="F1290" s="263" t="s">
        <v>1052</v>
      </c>
      <c r="G1290" s="263" t="s">
        <v>1052</v>
      </c>
      <c r="H1290" s="263" t="s">
        <v>1052</v>
      </c>
      <c r="I1290" s="263" t="s">
        <v>1052</v>
      </c>
      <c r="J1290" s="263" t="s">
        <v>1052</v>
      </c>
      <c r="K1290" s="263" t="s">
        <v>1052</v>
      </c>
      <c r="L1290" s="263" t="s">
        <v>1052</v>
      </c>
      <c r="M1290" s="263" t="s">
        <v>1052</v>
      </c>
      <c r="N1290" s="263" t="s">
        <v>1052</v>
      </c>
      <c r="O1290" s="263" t="s">
        <v>1052</v>
      </c>
      <c r="P1290" s="263" t="s">
        <v>1052</v>
      </c>
      <c r="Q1290" s="71">
        <v>2</v>
      </c>
      <c r="R1290" s="264"/>
      <c r="S1290" s="264"/>
      <c r="T1290" s="264"/>
      <c r="U1290" s="264"/>
      <c r="V1290" s="264"/>
      <c r="W1290" s="264"/>
      <c r="X1290" s="264"/>
      <c r="Y1290" s="264"/>
      <c r="Z1290" s="264"/>
      <c r="AA1290" s="264"/>
      <c r="AB1290" s="264"/>
      <c r="AC1290" s="264"/>
      <c r="AD1290" s="264"/>
      <c r="AE1290" s="264"/>
      <c r="AF1290" s="71">
        <v>1</v>
      </c>
      <c r="AG1290" s="264" t="s">
        <v>1053</v>
      </c>
      <c r="AH1290" s="264"/>
      <c r="AI1290" s="264"/>
      <c r="AJ1290" s="264"/>
      <c r="AK1290" s="264"/>
      <c r="AL1290" s="264"/>
      <c r="AM1290" s="264"/>
      <c r="AN1290" s="264"/>
      <c r="AO1290" s="264"/>
      <c r="AP1290" s="264"/>
      <c r="AQ1290" s="264"/>
      <c r="AR1290" s="264"/>
      <c r="AS1290" s="264"/>
      <c r="AT1290" s="264"/>
    </row>
    <row r="1291" spans="1:46" ht="72" customHeight="1" x14ac:dyDescent="0.25">
      <c r="A1291" s="263" t="s">
        <v>1054</v>
      </c>
      <c r="B1291" s="263" t="s">
        <v>1055</v>
      </c>
      <c r="C1291" s="263" t="s">
        <v>1055</v>
      </c>
      <c r="D1291" s="263" t="s">
        <v>1055</v>
      </c>
      <c r="E1291" s="263" t="s">
        <v>1055</v>
      </c>
      <c r="F1291" s="263" t="s">
        <v>1055</v>
      </c>
      <c r="G1291" s="263" t="s">
        <v>1055</v>
      </c>
      <c r="H1291" s="263" t="s">
        <v>1055</v>
      </c>
      <c r="I1291" s="263" t="s">
        <v>1055</v>
      </c>
      <c r="J1291" s="263" t="s">
        <v>1055</v>
      </c>
      <c r="K1291" s="263" t="s">
        <v>1055</v>
      </c>
      <c r="L1291" s="263" t="s">
        <v>1055</v>
      </c>
      <c r="M1291" s="263" t="s">
        <v>1055</v>
      </c>
      <c r="N1291" s="263" t="s">
        <v>1055</v>
      </c>
      <c r="O1291" s="263" t="s">
        <v>1055</v>
      </c>
      <c r="P1291" s="263" t="s">
        <v>1055</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x14ac:dyDescent="0.25">
      <c r="A1292" s="263" t="s">
        <v>1056</v>
      </c>
      <c r="B1292" s="263" t="s">
        <v>1057</v>
      </c>
      <c r="C1292" s="263" t="s">
        <v>1057</v>
      </c>
      <c r="D1292" s="263" t="s">
        <v>1057</v>
      </c>
      <c r="E1292" s="263" t="s">
        <v>1057</v>
      </c>
      <c r="F1292" s="263" t="s">
        <v>1057</v>
      </c>
      <c r="G1292" s="263" t="s">
        <v>1057</v>
      </c>
      <c r="H1292" s="263" t="s">
        <v>1057</v>
      </c>
      <c r="I1292" s="263" t="s">
        <v>1057</v>
      </c>
      <c r="J1292" s="263" t="s">
        <v>1057</v>
      </c>
      <c r="K1292" s="263" t="s">
        <v>1057</v>
      </c>
      <c r="L1292" s="263" t="s">
        <v>1057</v>
      </c>
      <c r="M1292" s="263" t="s">
        <v>1057</v>
      </c>
      <c r="N1292" s="263" t="s">
        <v>1057</v>
      </c>
      <c r="O1292" s="263" t="s">
        <v>1057</v>
      </c>
      <c r="P1292" s="263" t="s">
        <v>1057</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1058</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96</v>
      </c>
      <c r="AH1295" s="254"/>
      <c r="AI1295" s="254"/>
      <c r="AJ1295" s="254"/>
      <c r="AK1295" s="75">
        <f>(('Artículo 121 (resumen PI)'!C43*0.8+'Artículo 121 (resumen PI)'!F43*0.2)+('Artículo 121 (resumen PNT)'!C43*0.8+'Artículo 121 (resumen PNT)'!F43*0.2))/2</f>
        <v>100.00000000000003</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1059</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76</v>
      </c>
      <c r="B1300" s="269"/>
      <c r="C1300" s="269"/>
      <c r="D1300" s="269"/>
      <c r="E1300" s="269"/>
      <c r="F1300" s="269"/>
      <c r="G1300" s="269"/>
      <c r="H1300" s="269"/>
      <c r="I1300" s="269"/>
      <c r="J1300" s="269"/>
      <c r="K1300" s="269"/>
      <c r="L1300" s="269"/>
      <c r="M1300" s="269"/>
      <c r="N1300" s="269"/>
      <c r="O1300" s="269"/>
      <c r="P1300" s="269"/>
      <c r="Q1300" s="69" t="s">
        <v>99</v>
      </c>
      <c r="R1300" s="270" t="s">
        <v>100</v>
      </c>
      <c r="S1300" s="270"/>
      <c r="T1300" s="270"/>
      <c r="U1300" s="270"/>
      <c r="V1300" s="270"/>
      <c r="W1300" s="270"/>
      <c r="X1300" s="270"/>
      <c r="Y1300" s="270"/>
      <c r="Z1300" s="270"/>
      <c r="AA1300" s="270"/>
      <c r="AB1300" s="270"/>
      <c r="AC1300" s="270"/>
      <c r="AD1300" s="270"/>
      <c r="AE1300" s="270"/>
      <c r="AF1300" s="70" t="s">
        <v>99</v>
      </c>
      <c r="AG1300" s="271" t="s">
        <v>8</v>
      </c>
      <c r="AH1300" s="271"/>
      <c r="AI1300" s="271"/>
      <c r="AJ1300" s="271"/>
      <c r="AK1300" s="271"/>
      <c r="AL1300" s="271"/>
      <c r="AM1300" s="271"/>
      <c r="AN1300" s="271"/>
      <c r="AO1300" s="271"/>
      <c r="AP1300" s="271"/>
      <c r="AQ1300" s="271"/>
      <c r="AR1300" s="271"/>
      <c r="AS1300" s="271"/>
      <c r="AT1300" s="271"/>
    </row>
    <row r="1301" spans="1:46" ht="45" customHeight="1" x14ac:dyDescent="0.25">
      <c r="A1301" s="263" t="s">
        <v>1060</v>
      </c>
      <c r="B1301" s="263" t="s">
        <v>1061</v>
      </c>
      <c r="C1301" s="263" t="s">
        <v>1061</v>
      </c>
      <c r="D1301" s="263" t="s">
        <v>1061</v>
      </c>
      <c r="E1301" s="263" t="s">
        <v>1061</v>
      </c>
      <c r="F1301" s="263" t="s">
        <v>1061</v>
      </c>
      <c r="G1301" s="263" t="s">
        <v>1061</v>
      </c>
      <c r="H1301" s="263" t="s">
        <v>1061</v>
      </c>
      <c r="I1301" s="263" t="s">
        <v>1061</v>
      </c>
      <c r="J1301" s="263" t="s">
        <v>1061</v>
      </c>
      <c r="K1301" s="263" t="s">
        <v>1061</v>
      </c>
      <c r="L1301" s="263" t="s">
        <v>1061</v>
      </c>
      <c r="M1301" s="263" t="s">
        <v>1061</v>
      </c>
      <c r="N1301" s="263" t="s">
        <v>1061</v>
      </c>
      <c r="O1301" s="263" t="s">
        <v>1061</v>
      </c>
      <c r="P1301" s="263" t="s">
        <v>1061</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1062</v>
      </c>
      <c r="B1302" s="263" t="s">
        <v>1063</v>
      </c>
      <c r="C1302" s="263" t="s">
        <v>1063</v>
      </c>
      <c r="D1302" s="263" t="s">
        <v>1063</v>
      </c>
      <c r="E1302" s="263" t="s">
        <v>1063</v>
      </c>
      <c r="F1302" s="263" t="s">
        <v>1063</v>
      </c>
      <c r="G1302" s="263" t="s">
        <v>1063</v>
      </c>
      <c r="H1302" s="263" t="s">
        <v>1063</v>
      </c>
      <c r="I1302" s="263" t="s">
        <v>1063</v>
      </c>
      <c r="J1302" s="263" t="s">
        <v>1063</v>
      </c>
      <c r="K1302" s="263" t="s">
        <v>1063</v>
      </c>
      <c r="L1302" s="263" t="s">
        <v>1063</v>
      </c>
      <c r="M1302" s="263" t="s">
        <v>1063</v>
      </c>
      <c r="N1302" s="263" t="s">
        <v>1063</v>
      </c>
      <c r="O1302" s="263" t="s">
        <v>1063</v>
      </c>
      <c r="P1302" s="263" t="s">
        <v>1063</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5" customHeight="1" x14ac:dyDescent="0.25">
      <c r="A1303" s="263" t="s">
        <v>1064</v>
      </c>
      <c r="B1303" s="263" t="s">
        <v>1065</v>
      </c>
      <c r="C1303" s="263" t="s">
        <v>1065</v>
      </c>
      <c r="D1303" s="263" t="s">
        <v>1065</v>
      </c>
      <c r="E1303" s="263" t="s">
        <v>1065</v>
      </c>
      <c r="F1303" s="263" t="s">
        <v>1065</v>
      </c>
      <c r="G1303" s="263" t="s">
        <v>1065</v>
      </c>
      <c r="H1303" s="263" t="s">
        <v>1065</v>
      </c>
      <c r="I1303" s="263" t="s">
        <v>1065</v>
      </c>
      <c r="J1303" s="263" t="s">
        <v>1065</v>
      </c>
      <c r="K1303" s="263" t="s">
        <v>1065</v>
      </c>
      <c r="L1303" s="263" t="s">
        <v>1065</v>
      </c>
      <c r="M1303" s="263" t="s">
        <v>1065</v>
      </c>
      <c r="N1303" s="263" t="s">
        <v>1065</v>
      </c>
      <c r="O1303" s="263" t="s">
        <v>1065</v>
      </c>
      <c r="P1303" s="263" t="s">
        <v>1065</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1066</v>
      </c>
      <c r="B1304" s="263" t="s">
        <v>1067</v>
      </c>
      <c r="C1304" s="263" t="s">
        <v>1067</v>
      </c>
      <c r="D1304" s="263" t="s">
        <v>1067</v>
      </c>
      <c r="E1304" s="263" t="s">
        <v>1067</v>
      </c>
      <c r="F1304" s="263" t="s">
        <v>1067</v>
      </c>
      <c r="G1304" s="263" t="s">
        <v>1067</v>
      </c>
      <c r="H1304" s="263" t="s">
        <v>1067</v>
      </c>
      <c r="I1304" s="263" t="s">
        <v>1067</v>
      </c>
      <c r="J1304" s="263" t="s">
        <v>1067</v>
      </c>
      <c r="K1304" s="263" t="s">
        <v>1067</v>
      </c>
      <c r="L1304" s="263" t="s">
        <v>1067</v>
      </c>
      <c r="M1304" s="263" t="s">
        <v>1067</v>
      </c>
      <c r="N1304" s="263" t="s">
        <v>1067</v>
      </c>
      <c r="O1304" s="263" t="s">
        <v>1067</v>
      </c>
      <c r="P1304" s="263" t="s">
        <v>1067</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1068</v>
      </c>
      <c r="B1305" s="263" t="s">
        <v>1069</v>
      </c>
      <c r="C1305" s="263" t="s">
        <v>1069</v>
      </c>
      <c r="D1305" s="263" t="s">
        <v>1069</v>
      </c>
      <c r="E1305" s="263" t="s">
        <v>1069</v>
      </c>
      <c r="F1305" s="263" t="s">
        <v>1069</v>
      </c>
      <c r="G1305" s="263" t="s">
        <v>1069</v>
      </c>
      <c r="H1305" s="263" t="s">
        <v>1069</v>
      </c>
      <c r="I1305" s="263" t="s">
        <v>1069</v>
      </c>
      <c r="J1305" s="263" t="s">
        <v>1069</v>
      </c>
      <c r="K1305" s="263" t="s">
        <v>1069</v>
      </c>
      <c r="L1305" s="263" t="s">
        <v>1069</v>
      </c>
      <c r="M1305" s="263" t="s">
        <v>1069</v>
      </c>
      <c r="N1305" s="263" t="s">
        <v>1069</v>
      </c>
      <c r="O1305" s="263" t="s">
        <v>1069</v>
      </c>
      <c r="P1305" s="263" t="s">
        <v>1069</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1070</v>
      </c>
      <c r="B1306" s="263" t="s">
        <v>1071</v>
      </c>
      <c r="C1306" s="263" t="s">
        <v>1071</v>
      </c>
      <c r="D1306" s="263" t="s">
        <v>1071</v>
      </c>
      <c r="E1306" s="263" t="s">
        <v>1071</v>
      </c>
      <c r="F1306" s="263" t="s">
        <v>1071</v>
      </c>
      <c r="G1306" s="263" t="s">
        <v>1071</v>
      </c>
      <c r="H1306" s="263" t="s">
        <v>1071</v>
      </c>
      <c r="I1306" s="263" t="s">
        <v>1071</v>
      </c>
      <c r="J1306" s="263" t="s">
        <v>1071</v>
      </c>
      <c r="K1306" s="263" t="s">
        <v>1071</v>
      </c>
      <c r="L1306" s="263" t="s">
        <v>1071</v>
      </c>
      <c r="M1306" s="263" t="s">
        <v>1071</v>
      </c>
      <c r="N1306" s="263" t="s">
        <v>1071</v>
      </c>
      <c r="O1306" s="263" t="s">
        <v>1071</v>
      </c>
      <c r="P1306" s="263" t="s">
        <v>1071</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x14ac:dyDescent="0.25">
      <c r="A1307" s="263" t="s">
        <v>1072</v>
      </c>
      <c r="B1307" s="263" t="s">
        <v>1073</v>
      </c>
      <c r="C1307" s="263" t="s">
        <v>1073</v>
      </c>
      <c r="D1307" s="263" t="s">
        <v>1073</v>
      </c>
      <c r="E1307" s="263" t="s">
        <v>1073</v>
      </c>
      <c r="F1307" s="263" t="s">
        <v>1073</v>
      </c>
      <c r="G1307" s="263" t="s">
        <v>1073</v>
      </c>
      <c r="H1307" s="263" t="s">
        <v>1073</v>
      </c>
      <c r="I1307" s="263" t="s">
        <v>1073</v>
      </c>
      <c r="J1307" s="263" t="s">
        <v>1073</v>
      </c>
      <c r="K1307" s="263" t="s">
        <v>1073</v>
      </c>
      <c r="L1307" s="263" t="s">
        <v>1073</v>
      </c>
      <c r="M1307" s="263" t="s">
        <v>1073</v>
      </c>
      <c r="N1307" s="263" t="s">
        <v>1073</v>
      </c>
      <c r="O1307" s="263" t="s">
        <v>1073</v>
      </c>
      <c r="P1307" s="263" t="s">
        <v>1073</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x14ac:dyDescent="0.25">
      <c r="A1308" s="263" t="s">
        <v>1074</v>
      </c>
      <c r="B1308" s="263" t="s">
        <v>1075</v>
      </c>
      <c r="C1308" s="263" t="s">
        <v>1075</v>
      </c>
      <c r="D1308" s="263" t="s">
        <v>1075</v>
      </c>
      <c r="E1308" s="263" t="s">
        <v>1075</v>
      </c>
      <c r="F1308" s="263" t="s">
        <v>1075</v>
      </c>
      <c r="G1308" s="263" t="s">
        <v>1075</v>
      </c>
      <c r="H1308" s="263" t="s">
        <v>1075</v>
      </c>
      <c r="I1308" s="263" t="s">
        <v>1075</v>
      </c>
      <c r="J1308" s="263" t="s">
        <v>1075</v>
      </c>
      <c r="K1308" s="263" t="s">
        <v>1075</v>
      </c>
      <c r="L1308" s="263" t="s">
        <v>1075</v>
      </c>
      <c r="M1308" s="263" t="s">
        <v>1075</v>
      </c>
      <c r="N1308" s="263" t="s">
        <v>1075</v>
      </c>
      <c r="O1308" s="263" t="s">
        <v>1075</v>
      </c>
      <c r="P1308" s="263" t="s">
        <v>1075</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1076</v>
      </c>
      <c r="B1309" s="263" t="s">
        <v>1077</v>
      </c>
      <c r="C1309" s="263" t="s">
        <v>1077</v>
      </c>
      <c r="D1309" s="263" t="s">
        <v>1077</v>
      </c>
      <c r="E1309" s="263" t="s">
        <v>1077</v>
      </c>
      <c r="F1309" s="263" t="s">
        <v>1077</v>
      </c>
      <c r="G1309" s="263" t="s">
        <v>1077</v>
      </c>
      <c r="H1309" s="263" t="s">
        <v>1077</v>
      </c>
      <c r="I1309" s="263" t="s">
        <v>1077</v>
      </c>
      <c r="J1309" s="263" t="s">
        <v>1077</v>
      </c>
      <c r="K1309" s="263" t="s">
        <v>1077</v>
      </c>
      <c r="L1309" s="263" t="s">
        <v>1077</v>
      </c>
      <c r="M1309" s="263" t="s">
        <v>1077</v>
      </c>
      <c r="N1309" s="263" t="s">
        <v>1077</v>
      </c>
      <c r="O1309" s="263" t="s">
        <v>1077</v>
      </c>
      <c r="P1309" s="263" t="s">
        <v>1077</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1078</v>
      </c>
      <c r="B1310" s="263" t="s">
        <v>1079</v>
      </c>
      <c r="C1310" s="263" t="s">
        <v>1079</v>
      </c>
      <c r="D1310" s="263" t="s">
        <v>1079</v>
      </c>
      <c r="E1310" s="263" t="s">
        <v>1079</v>
      </c>
      <c r="F1310" s="263" t="s">
        <v>1079</v>
      </c>
      <c r="G1310" s="263" t="s">
        <v>1079</v>
      </c>
      <c r="H1310" s="263" t="s">
        <v>1079</v>
      </c>
      <c r="I1310" s="263" t="s">
        <v>1079</v>
      </c>
      <c r="J1310" s="263" t="s">
        <v>1079</v>
      </c>
      <c r="K1310" s="263" t="s">
        <v>1079</v>
      </c>
      <c r="L1310" s="263" t="s">
        <v>1079</v>
      </c>
      <c r="M1310" s="263" t="s">
        <v>1079</v>
      </c>
      <c r="N1310" s="263" t="s">
        <v>1079</v>
      </c>
      <c r="O1310" s="263" t="s">
        <v>1079</v>
      </c>
      <c r="P1310" s="263" t="s">
        <v>1079</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66" t="s">
        <v>111</v>
      </c>
      <c r="B1312" s="266"/>
      <c r="C1312" s="266"/>
      <c r="D1312" s="266"/>
      <c r="E1312" s="266"/>
      <c r="F1312" s="266"/>
      <c r="G1312" s="266"/>
      <c r="H1312" s="266"/>
      <c r="I1312" s="266"/>
      <c r="J1312" s="266"/>
      <c r="K1312" s="266"/>
      <c r="L1312" s="266"/>
      <c r="M1312" s="266"/>
      <c r="N1312" s="266"/>
      <c r="O1312" s="266"/>
      <c r="P1312" s="266"/>
      <c r="Q1312" s="73" t="s">
        <v>99</v>
      </c>
      <c r="R1312" s="267" t="s">
        <v>100</v>
      </c>
      <c r="S1312" s="267"/>
      <c r="T1312" s="267"/>
      <c r="U1312" s="267"/>
      <c r="V1312" s="267"/>
      <c r="W1312" s="267"/>
      <c r="X1312" s="267"/>
      <c r="Y1312" s="267"/>
      <c r="Z1312" s="267"/>
      <c r="AA1312" s="267"/>
      <c r="AB1312" s="267"/>
      <c r="AC1312" s="267"/>
      <c r="AD1312" s="267"/>
      <c r="AE1312" s="267"/>
      <c r="AF1312" s="74" t="s">
        <v>99</v>
      </c>
      <c r="AG1312" s="268" t="s">
        <v>8</v>
      </c>
      <c r="AH1312" s="268"/>
      <c r="AI1312" s="268"/>
      <c r="AJ1312" s="268"/>
      <c r="AK1312" s="268"/>
      <c r="AL1312" s="268"/>
      <c r="AM1312" s="268"/>
      <c r="AN1312" s="268"/>
      <c r="AO1312" s="268"/>
      <c r="AP1312" s="268"/>
      <c r="AQ1312" s="268"/>
      <c r="AR1312" s="268"/>
      <c r="AS1312" s="268"/>
      <c r="AT1312" s="268"/>
    </row>
    <row r="1313" spans="1:46" ht="45" customHeight="1" x14ac:dyDescent="0.25">
      <c r="A1313" s="263" t="s">
        <v>1080</v>
      </c>
      <c r="B1313" s="263" t="s">
        <v>1081</v>
      </c>
      <c r="C1313" s="263" t="s">
        <v>1081</v>
      </c>
      <c r="D1313" s="263" t="s">
        <v>1081</v>
      </c>
      <c r="E1313" s="263" t="s">
        <v>1081</v>
      </c>
      <c r="F1313" s="263" t="s">
        <v>1081</v>
      </c>
      <c r="G1313" s="263" t="s">
        <v>1081</v>
      </c>
      <c r="H1313" s="263" t="s">
        <v>1081</v>
      </c>
      <c r="I1313" s="263" t="s">
        <v>1081</v>
      </c>
      <c r="J1313" s="263" t="s">
        <v>1081</v>
      </c>
      <c r="K1313" s="263" t="s">
        <v>1081</v>
      </c>
      <c r="L1313" s="263" t="s">
        <v>1081</v>
      </c>
      <c r="M1313" s="263" t="s">
        <v>1081</v>
      </c>
      <c r="N1313" s="263" t="s">
        <v>1081</v>
      </c>
      <c r="O1313" s="263" t="s">
        <v>1081</v>
      </c>
      <c r="P1313" s="263" t="s">
        <v>1081</v>
      </c>
      <c r="Q1313" s="71">
        <v>2</v>
      </c>
      <c r="R1313" s="285"/>
      <c r="S1313" s="286"/>
      <c r="T1313" s="286"/>
      <c r="U1313" s="286"/>
      <c r="V1313" s="286"/>
      <c r="W1313" s="286"/>
      <c r="X1313" s="286"/>
      <c r="Y1313" s="286"/>
      <c r="Z1313" s="286"/>
      <c r="AA1313" s="286"/>
      <c r="AB1313" s="286"/>
      <c r="AC1313" s="286"/>
      <c r="AD1313" s="286"/>
      <c r="AE1313" s="287"/>
      <c r="AF1313" s="71">
        <v>2</v>
      </c>
      <c r="AG1313" s="264"/>
      <c r="AH1313" s="264"/>
      <c r="AI1313" s="264"/>
      <c r="AJ1313" s="264"/>
      <c r="AK1313" s="264"/>
      <c r="AL1313" s="264"/>
      <c r="AM1313" s="264"/>
      <c r="AN1313" s="264"/>
      <c r="AO1313" s="264"/>
      <c r="AP1313" s="264"/>
      <c r="AQ1313" s="264"/>
      <c r="AR1313" s="264"/>
      <c r="AS1313" s="264"/>
      <c r="AT1313" s="264"/>
    </row>
    <row r="1314" spans="1:46" ht="45" customHeight="1" x14ac:dyDescent="0.25">
      <c r="A1314" s="263" t="s">
        <v>1082</v>
      </c>
      <c r="B1314" s="263" t="s">
        <v>1083</v>
      </c>
      <c r="C1314" s="263" t="s">
        <v>1083</v>
      </c>
      <c r="D1314" s="263" t="s">
        <v>1083</v>
      </c>
      <c r="E1314" s="263" t="s">
        <v>1083</v>
      </c>
      <c r="F1314" s="263" t="s">
        <v>1083</v>
      </c>
      <c r="G1314" s="263" t="s">
        <v>1083</v>
      </c>
      <c r="H1314" s="263" t="s">
        <v>1083</v>
      </c>
      <c r="I1314" s="263" t="s">
        <v>1083</v>
      </c>
      <c r="J1314" s="263" t="s">
        <v>1083</v>
      </c>
      <c r="K1314" s="263" t="s">
        <v>1083</v>
      </c>
      <c r="L1314" s="263" t="s">
        <v>1083</v>
      </c>
      <c r="M1314" s="263" t="s">
        <v>1083</v>
      </c>
      <c r="N1314" s="263" t="s">
        <v>1083</v>
      </c>
      <c r="O1314" s="263" t="s">
        <v>1083</v>
      </c>
      <c r="P1314" s="263" t="s">
        <v>1083</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50.9" customHeight="1" x14ac:dyDescent="0.25">
      <c r="A1315" s="263" t="s">
        <v>1084</v>
      </c>
      <c r="B1315" s="263" t="s">
        <v>1085</v>
      </c>
      <c r="C1315" s="263" t="s">
        <v>1085</v>
      </c>
      <c r="D1315" s="263" t="s">
        <v>1085</v>
      </c>
      <c r="E1315" s="263" t="s">
        <v>1085</v>
      </c>
      <c r="F1315" s="263" t="s">
        <v>1085</v>
      </c>
      <c r="G1315" s="263" t="s">
        <v>1085</v>
      </c>
      <c r="H1315" s="263" t="s">
        <v>1085</v>
      </c>
      <c r="I1315" s="263" t="s">
        <v>1085</v>
      </c>
      <c r="J1315" s="263" t="s">
        <v>1085</v>
      </c>
      <c r="K1315" s="263" t="s">
        <v>1085</v>
      </c>
      <c r="L1315" s="263" t="s">
        <v>1085</v>
      </c>
      <c r="M1315" s="263" t="s">
        <v>1085</v>
      </c>
      <c r="N1315" s="263" t="s">
        <v>1085</v>
      </c>
      <c r="O1315" s="263" t="s">
        <v>1085</v>
      </c>
      <c r="P1315" s="263" t="s">
        <v>1085</v>
      </c>
      <c r="Q1315" s="71">
        <v>2</v>
      </c>
      <c r="R1315" s="264"/>
      <c r="S1315" s="264"/>
      <c r="T1315" s="264"/>
      <c r="U1315" s="264"/>
      <c r="V1315" s="264"/>
      <c r="W1315" s="264"/>
      <c r="X1315" s="264"/>
      <c r="Y1315" s="264"/>
      <c r="Z1315" s="264"/>
      <c r="AA1315" s="264"/>
      <c r="AB1315" s="264"/>
      <c r="AC1315" s="264"/>
      <c r="AD1315" s="264"/>
      <c r="AE1315" s="264"/>
      <c r="AF1315" s="71">
        <v>2</v>
      </c>
      <c r="AG1315" s="264"/>
      <c r="AH1315" s="264"/>
      <c r="AI1315" s="264"/>
      <c r="AJ1315" s="264"/>
      <c r="AK1315" s="264"/>
      <c r="AL1315" s="264"/>
      <c r="AM1315" s="264"/>
      <c r="AN1315" s="264"/>
      <c r="AO1315" s="264"/>
      <c r="AP1315" s="264"/>
      <c r="AQ1315" s="264"/>
      <c r="AR1315" s="264"/>
      <c r="AS1315" s="264"/>
      <c r="AT1315" s="264"/>
    </row>
    <row r="1316" spans="1:46" ht="70.400000000000006" customHeight="1" x14ac:dyDescent="0.25">
      <c r="A1316" s="263" t="s">
        <v>1086</v>
      </c>
      <c r="B1316" s="263" t="s">
        <v>1087</v>
      </c>
      <c r="C1316" s="263" t="s">
        <v>1087</v>
      </c>
      <c r="D1316" s="263" t="s">
        <v>1087</v>
      </c>
      <c r="E1316" s="263" t="s">
        <v>1087</v>
      </c>
      <c r="F1316" s="263" t="s">
        <v>1087</v>
      </c>
      <c r="G1316" s="263" t="s">
        <v>1087</v>
      </c>
      <c r="H1316" s="263" t="s">
        <v>1087</v>
      </c>
      <c r="I1316" s="263" t="s">
        <v>1087</v>
      </c>
      <c r="J1316" s="263" t="s">
        <v>1087</v>
      </c>
      <c r="K1316" s="263" t="s">
        <v>1087</v>
      </c>
      <c r="L1316" s="263" t="s">
        <v>1087</v>
      </c>
      <c r="M1316" s="263" t="s">
        <v>1087</v>
      </c>
      <c r="N1316" s="263" t="s">
        <v>1087</v>
      </c>
      <c r="O1316" s="263" t="s">
        <v>1087</v>
      </c>
      <c r="P1316" s="263" t="s">
        <v>1087</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x14ac:dyDescent="0.25">
      <c r="A1317" s="263" t="s">
        <v>1088</v>
      </c>
      <c r="B1317" s="263" t="s">
        <v>1089</v>
      </c>
      <c r="C1317" s="263" t="s">
        <v>1089</v>
      </c>
      <c r="D1317" s="263" t="s">
        <v>1089</v>
      </c>
      <c r="E1317" s="263" t="s">
        <v>1089</v>
      </c>
      <c r="F1317" s="263" t="s">
        <v>1089</v>
      </c>
      <c r="G1317" s="263" t="s">
        <v>1089</v>
      </c>
      <c r="H1317" s="263" t="s">
        <v>1089</v>
      </c>
      <c r="I1317" s="263" t="s">
        <v>1089</v>
      </c>
      <c r="J1317" s="263" t="s">
        <v>1089</v>
      </c>
      <c r="K1317" s="263" t="s">
        <v>1089</v>
      </c>
      <c r="L1317" s="263" t="s">
        <v>1089</v>
      </c>
      <c r="M1317" s="263" t="s">
        <v>1089</v>
      </c>
      <c r="N1317" s="263" t="s">
        <v>1089</v>
      </c>
      <c r="O1317" s="263" t="s">
        <v>1089</v>
      </c>
      <c r="P1317" s="263" t="s">
        <v>1089</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20" spans="1:46" ht="45" customHeight="1" x14ac:dyDescent="0.25">
      <c r="A1320" s="272" t="s">
        <v>1090</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96</v>
      </c>
      <c r="AH1320" s="254"/>
      <c r="AI1320" s="254"/>
      <c r="AJ1320" s="254"/>
      <c r="AK1320" s="228">
        <f>(('Artículo 121 (resumen PI)'!C44*0.8+'Artículo 121 (resumen PI)'!F44*0.2)+('Artículo 121 (resumen PNT)'!C44*0.8+'Artículo 121 (resumen PNT)'!F44*0.2))/2</f>
        <v>98.000000000000028</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1091</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76</v>
      </c>
      <c r="B1325" s="269"/>
      <c r="C1325" s="269"/>
      <c r="D1325" s="269"/>
      <c r="E1325" s="269"/>
      <c r="F1325" s="269"/>
      <c r="G1325" s="269"/>
      <c r="H1325" s="269"/>
      <c r="I1325" s="269"/>
      <c r="J1325" s="269"/>
      <c r="K1325" s="269"/>
      <c r="L1325" s="269"/>
      <c r="M1325" s="269"/>
      <c r="N1325" s="269"/>
      <c r="O1325" s="269"/>
      <c r="P1325" s="269"/>
      <c r="Q1325" s="69" t="s">
        <v>99</v>
      </c>
      <c r="R1325" s="270" t="s">
        <v>100</v>
      </c>
      <c r="S1325" s="270"/>
      <c r="T1325" s="270"/>
      <c r="U1325" s="270"/>
      <c r="V1325" s="270"/>
      <c r="W1325" s="270"/>
      <c r="X1325" s="270"/>
      <c r="Y1325" s="270"/>
      <c r="Z1325" s="270"/>
      <c r="AA1325" s="270"/>
      <c r="AB1325" s="270"/>
      <c r="AC1325" s="270"/>
      <c r="AD1325" s="270"/>
      <c r="AE1325" s="270"/>
      <c r="AF1325" s="70" t="s">
        <v>99</v>
      </c>
      <c r="AG1325" s="271" t="s">
        <v>8</v>
      </c>
      <c r="AH1325" s="271"/>
      <c r="AI1325" s="271"/>
      <c r="AJ1325" s="271"/>
      <c r="AK1325" s="271"/>
      <c r="AL1325" s="271"/>
      <c r="AM1325" s="271"/>
      <c r="AN1325" s="271"/>
      <c r="AO1325" s="271"/>
      <c r="AP1325" s="271"/>
      <c r="AQ1325" s="271"/>
      <c r="AR1325" s="271"/>
      <c r="AS1325" s="271"/>
      <c r="AT1325" s="271"/>
    </row>
    <row r="1326" spans="1:46" ht="45" customHeight="1" x14ac:dyDescent="0.25">
      <c r="A1326" s="263" t="s">
        <v>1060</v>
      </c>
      <c r="B1326" s="263" t="s">
        <v>1061</v>
      </c>
      <c r="C1326" s="263" t="s">
        <v>1061</v>
      </c>
      <c r="D1326" s="263" t="s">
        <v>1061</v>
      </c>
      <c r="E1326" s="263" t="s">
        <v>1061</v>
      </c>
      <c r="F1326" s="263" t="s">
        <v>1061</v>
      </c>
      <c r="G1326" s="263" t="s">
        <v>1061</v>
      </c>
      <c r="H1326" s="263" t="s">
        <v>1061</v>
      </c>
      <c r="I1326" s="263" t="s">
        <v>1061</v>
      </c>
      <c r="J1326" s="263" t="s">
        <v>1061</v>
      </c>
      <c r="K1326" s="263" t="s">
        <v>1061</v>
      </c>
      <c r="L1326" s="263" t="s">
        <v>1061</v>
      </c>
      <c r="M1326" s="263" t="s">
        <v>1061</v>
      </c>
      <c r="N1326" s="263" t="s">
        <v>1061</v>
      </c>
      <c r="O1326" s="263" t="s">
        <v>1061</v>
      </c>
      <c r="P1326" s="263" t="s">
        <v>1061</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x14ac:dyDescent="0.25">
      <c r="A1327" s="263" t="s">
        <v>1092</v>
      </c>
      <c r="B1327" s="263" t="s">
        <v>1093</v>
      </c>
      <c r="C1327" s="263" t="s">
        <v>1093</v>
      </c>
      <c r="D1327" s="263" t="s">
        <v>1093</v>
      </c>
      <c r="E1327" s="263" t="s">
        <v>1093</v>
      </c>
      <c r="F1327" s="263" t="s">
        <v>1093</v>
      </c>
      <c r="G1327" s="263" t="s">
        <v>1093</v>
      </c>
      <c r="H1327" s="263" t="s">
        <v>1093</v>
      </c>
      <c r="I1327" s="263" t="s">
        <v>1093</v>
      </c>
      <c r="J1327" s="263" t="s">
        <v>1093</v>
      </c>
      <c r="K1327" s="263" t="s">
        <v>1093</v>
      </c>
      <c r="L1327" s="263" t="s">
        <v>1093</v>
      </c>
      <c r="M1327" s="263" t="s">
        <v>1093</v>
      </c>
      <c r="N1327" s="263" t="s">
        <v>1093</v>
      </c>
      <c r="O1327" s="263" t="s">
        <v>1093</v>
      </c>
      <c r="P1327" s="263" t="s">
        <v>1093</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3" t="s">
        <v>1094</v>
      </c>
      <c r="B1328" s="263" t="s">
        <v>1095</v>
      </c>
      <c r="C1328" s="263" t="s">
        <v>1095</v>
      </c>
      <c r="D1328" s="263" t="s">
        <v>1095</v>
      </c>
      <c r="E1328" s="263" t="s">
        <v>1095</v>
      </c>
      <c r="F1328" s="263" t="s">
        <v>1095</v>
      </c>
      <c r="G1328" s="263" t="s">
        <v>1095</v>
      </c>
      <c r="H1328" s="263" t="s">
        <v>1095</v>
      </c>
      <c r="I1328" s="263" t="s">
        <v>1095</v>
      </c>
      <c r="J1328" s="263" t="s">
        <v>1095</v>
      </c>
      <c r="K1328" s="263" t="s">
        <v>1095</v>
      </c>
      <c r="L1328" s="263" t="s">
        <v>1095</v>
      </c>
      <c r="M1328" s="263" t="s">
        <v>1095</v>
      </c>
      <c r="N1328" s="263" t="s">
        <v>1095</v>
      </c>
      <c r="O1328" s="263" t="s">
        <v>1095</v>
      </c>
      <c r="P1328" s="263" t="s">
        <v>1095</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3" t="s">
        <v>1096</v>
      </c>
      <c r="B1329" s="263" t="s">
        <v>1097</v>
      </c>
      <c r="C1329" s="263" t="s">
        <v>1097</v>
      </c>
      <c r="D1329" s="263" t="s">
        <v>1097</v>
      </c>
      <c r="E1329" s="263" t="s">
        <v>1097</v>
      </c>
      <c r="F1329" s="263" t="s">
        <v>1097</v>
      </c>
      <c r="G1329" s="263" t="s">
        <v>1097</v>
      </c>
      <c r="H1329" s="263" t="s">
        <v>1097</v>
      </c>
      <c r="I1329" s="263" t="s">
        <v>1097</v>
      </c>
      <c r="J1329" s="263" t="s">
        <v>1097</v>
      </c>
      <c r="K1329" s="263" t="s">
        <v>1097</v>
      </c>
      <c r="L1329" s="263" t="s">
        <v>1097</v>
      </c>
      <c r="M1329" s="263" t="s">
        <v>1097</v>
      </c>
      <c r="N1329" s="263" t="s">
        <v>1097</v>
      </c>
      <c r="O1329" s="263" t="s">
        <v>1097</v>
      </c>
      <c r="P1329" s="263" t="s">
        <v>1097</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x14ac:dyDescent="0.25">
      <c r="A1330" s="263" t="s">
        <v>1098</v>
      </c>
      <c r="B1330" s="263" t="s">
        <v>1099</v>
      </c>
      <c r="C1330" s="263" t="s">
        <v>1099</v>
      </c>
      <c r="D1330" s="263" t="s">
        <v>1099</v>
      </c>
      <c r="E1330" s="263" t="s">
        <v>1099</v>
      </c>
      <c r="F1330" s="263" t="s">
        <v>1099</v>
      </c>
      <c r="G1330" s="263" t="s">
        <v>1099</v>
      </c>
      <c r="H1330" s="263" t="s">
        <v>1099</v>
      </c>
      <c r="I1330" s="263" t="s">
        <v>1099</v>
      </c>
      <c r="J1330" s="263" t="s">
        <v>1099</v>
      </c>
      <c r="K1330" s="263" t="s">
        <v>1099</v>
      </c>
      <c r="L1330" s="263" t="s">
        <v>1099</v>
      </c>
      <c r="M1330" s="263" t="s">
        <v>1099</v>
      </c>
      <c r="N1330" s="263" t="s">
        <v>1099</v>
      </c>
      <c r="O1330" s="263" t="s">
        <v>1099</v>
      </c>
      <c r="P1330" s="263" t="s">
        <v>1099</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x14ac:dyDescent="0.25">
      <c r="A1331" s="263" t="s">
        <v>1100</v>
      </c>
      <c r="B1331" s="263" t="s">
        <v>1101</v>
      </c>
      <c r="C1331" s="263" t="s">
        <v>1101</v>
      </c>
      <c r="D1331" s="263" t="s">
        <v>1101</v>
      </c>
      <c r="E1331" s="263" t="s">
        <v>1101</v>
      </c>
      <c r="F1331" s="263" t="s">
        <v>1101</v>
      </c>
      <c r="G1331" s="263" t="s">
        <v>1101</v>
      </c>
      <c r="H1331" s="263" t="s">
        <v>1101</v>
      </c>
      <c r="I1331" s="263" t="s">
        <v>1101</v>
      </c>
      <c r="J1331" s="263" t="s">
        <v>1101</v>
      </c>
      <c r="K1331" s="263" t="s">
        <v>1101</v>
      </c>
      <c r="L1331" s="263" t="s">
        <v>1101</v>
      </c>
      <c r="M1331" s="263" t="s">
        <v>1101</v>
      </c>
      <c r="N1331" s="263" t="s">
        <v>1101</v>
      </c>
      <c r="O1331" s="263" t="s">
        <v>1101</v>
      </c>
      <c r="P1331" s="263" t="s">
        <v>1101</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x14ac:dyDescent="0.25">
      <c r="A1332" s="263" t="s">
        <v>1102</v>
      </c>
      <c r="B1332" s="263" t="s">
        <v>1103</v>
      </c>
      <c r="C1332" s="263" t="s">
        <v>1103</v>
      </c>
      <c r="D1332" s="263" t="s">
        <v>1103</v>
      </c>
      <c r="E1332" s="263" t="s">
        <v>1103</v>
      </c>
      <c r="F1332" s="263" t="s">
        <v>1103</v>
      </c>
      <c r="G1332" s="263" t="s">
        <v>1103</v>
      </c>
      <c r="H1332" s="263" t="s">
        <v>1103</v>
      </c>
      <c r="I1332" s="263" t="s">
        <v>1103</v>
      </c>
      <c r="J1332" s="263" t="s">
        <v>1103</v>
      </c>
      <c r="K1332" s="263" t="s">
        <v>1103</v>
      </c>
      <c r="L1332" s="263" t="s">
        <v>1103</v>
      </c>
      <c r="M1332" s="263" t="s">
        <v>1103</v>
      </c>
      <c r="N1332" s="263" t="s">
        <v>1103</v>
      </c>
      <c r="O1332" s="263" t="s">
        <v>1103</v>
      </c>
      <c r="P1332" s="263" t="s">
        <v>1103</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x14ac:dyDescent="0.25">
      <c r="A1333" s="263" t="s">
        <v>1104</v>
      </c>
      <c r="B1333" s="263" t="s">
        <v>1105</v>
      </c>
      <c r="C1333" s="263" t="s">
        <v>1105</v>
      </c>
      <c r="D1333" s="263" t="s">
        <v>1105</v>
      </c>
      <c r="E1333" s="263" t="s">
        <v>1105</v>
      </c>
      <c r="F1333" s="263" t="s">
        <v>1105</v>
      </c>
      <c r="G1333" s="263" t="s">
        <v>1105</v>
      </c>
      <c r="H1333" s="263" t="s">
        <v>1105</v>
      </c>
      <c r="I1333" s="263" t="s">
        <v>1105</v>
      </c>
      <c r="J1333" s="263" t="s">
        <v>1105</v>
      </c>
      <c r="K1333" s="263" t="s">
        <v>1105</v>
      </c>
      <c r="L1333" s="263" t="s">
        <v>1105</v>
      </c>
      <c r="M1333" s="263" t="s">
        <v>1105</v>
      </c>
      <c r="N1333" s="263" t="s">
        <v>1105</v>
      </c>
      <c r="O1333" s="263" t="s">
        <v>1105</v>
      </c>
      <c r="P1333" s="263" t="s">
        <v>1105</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x14ac:dyDescent="0.25">
      <c r="A1334" s="263" t="s">
        <v>1106</v>
      </c>
      <c r="B1334" s="263" t="s">
        <v>1107</v>
      </c>
      <c r="C1334" s="263" t="s">
        <v>1107</v>
      </c>
      <c r="D1334" s="263" t="s">
        <v>1107</v>
      </c>
      <c r="E1334" s="263" t="s">
        <v>1107</v>
      </c>
      <c r="F1334" s="263" t="s">
        <v>1107</v>
      </c>
      <c r="G1334" s="263" t="s">
        <v>1107</v>
      </c>
      <c r="H1334" s="263" t="s">
        <v>1107</v>
      </c>
      <c r="I1334" s="263" t="s">
        <v>1107</v>
      </c>
      <c r="J1334" s="263" t="s">
        <v>1107</v>
      </c>
      <c r="K1334" s="263" t="s">
        <v>1107</v>
      </c>
      <c r="L1334" s="263" t="s">
        <v>1107</v>
      </c>
      <c r="M1334" s="263" t="s">
        <v>1107</v>
      </c>
      <c r="N1334" s="263" t="s">
        <v>1107</v>
      </c>
      <c r="O1334" s="263" t="s">
        <v>1107</v>
      </c>
      <c r="P1334" s="263" t="s">
        <v>1107</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1108</v>
      </c>
      <c r="B1335" s="263" t="s">
        <v>1109</v>
      </c>
      <c r="C1335" s="263" t="s">
        <v>1109</v>
      </c>
      <c r="D1335" s="263" t="s">
        <v>1109</v>
      </c>
      <c r="E1335" s="263" t="s">
        <v>1109</v>
      </c>
      <c r="F1335" s="263" t="s">
        <v>1109</v>
      </c>
      <c r="G1335" s="263" t="s">
        <v>1109</v>
      </c>
      <c r="H1335" s="263" t="s">
        <v>1109</v>
      </c>
      <c r="I1335" s="263" t="s">
        <v>1109</v>
      </c>
      <c r="J1335" s="263" t="s">
        <v>1109</v>
      </c>
      <c r="K1335" s="263" t="s">
        <v>1109</v>
      </c>
      <c r="L1335" s="263" t="s">
        <v>1109</v>
      </c>
      <c r="M1335" s="263" t="s">
        <v>1109</v>
      </c>
      <c r="N1335" s="263" t="s">
        <v>1109</v>
      </c>
      <c r="O1335" s="263" t="s">
        <v>1109</v>
      </c>
      <c r="P1335" s="263" t="s">
        <v>1109</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x14ac:dyDescent="0.25">
      <c r="A1336" s="263" t="s">
        <v>1110</v>
      </c>
      <c r="B1336" s="263" t="s">
        <v>1111</v>
      </c>
      <c r="C1336" s="263" t="s">
        <v>1111</v>
      </c>
      <c r="D1336" s="263" t="s">
        <v>1111</v>
      </c>
      <c r="E1336" s="263" t="s">
        <v>1111</v>
      </c>
      <c r="F1336" s="263" t="s">
        <v>1111</v>
      </c>
      <c r="G1336" s="263" t="s">
        <v>1111</v>
      </c>
      <c r="H1336" s="263" t="s">
        <v>1111</v>
      </c>
      <c r="I1336" s="263" t="s">
        <v>1111</v>
      </c>
      <c r="J1336" s="263" t="s">
        <v>1111</v>
      </c>
      <c r="K1336" s="263" t="s">
        <v>1111</v>
      </c>
      <c r="L1336" s="263" t="s">
        <v>1111</v>
      </c>
      <c r="M1336" s="263" t="s">
        <v>1111</v>
      </c>
      <c r="N1336" s="263" t="s">
        <v>1111</v>
      </c>
      <c r="O1336" s="263" t="s">
        <v>1111</v>
      </c>
      <c r="P1336" s="263" t="s">
        <v>1111</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x14ac:dyDescent="0.25">
      <c r="A1337" s="263" t="s">
        <v>1112</v>
      </c>
      <c r="B1337" s="263" t="s">
        <v>1113</v>
      </c>
      <c r="C1337" s="263" t="s">
        <v>1113</v>
      </c>
      <c r="D1337" s="263" t="s">
        <v>1113</v>
      </c>
      <c r="E1337" s="263" t="s">
        <v>1113</v>
      </c>
      <c r="F1337" s="263" t="s">
        <v>1113</v>
      </c>
      <c r="G1337" s="263" t="s">
        <v>1113</v>
      </c>
      <c r="H1337" s="263" t="s">
        <v>1113</v>
      </c>
      <c r="I1337" s="263" t="s">
        <v>1113</v>
      </c>
      <c r="J1337" s="263" t="s">
        <v>1113</v>
      </c>
      <c r="K1337" s="263" t="s">
        <v>1113</v>
      </c>
      <c r="L1337" s="263" t="s">
        <v>1113</v>
      </c>
      <c r="M1337" s="263" t="s">
        <v>1113</v>
      </c>
      <c r="N1337" s="263" t="s">
        <v>1113</v>
      </c>
      <c r="O1337" s="263" t="s">
        <v>1113</v>
      </c>
      <c r="P1337" s="263" t="s">
        <v>1113</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1114</v>
      </c>
      <c r="B1338" s="263" t="s">
        <v>1115</v>
      </c>
      <c r="C1338" s="263" t="s">
        <v>1115</v>
      </c>
      <c r="D1338" s="263" t="s">
        <v>1115</v>
      </c>
      <c r="E1338" s="263" t="s">
        <v>1115</v>
      </c>
      <c r="F1338" s="263" t="s">
        <v>1115</v>
      </c>
      <c r="G1338" s="263" t="s">
        <v>1115</v>
      </c>
      <c r="H1338" s="263" t="s">
        <v>1115</v>
      </c>
      <c r="I1338" s="263" t="s">
        <v>1115</v>
      </c>
      <c r="J1338" s="263" t="s">
        <v>1115</v>
      </c>
      <c r="K1338" s="263" t="s">
        <v>1115</v>
      </c>
      <c r="L1338" s="263" t="s">
        <v>1115</v>
      </c>
      <c r="M1338" s="263" t="s">
        <v>1115</v>
      </c>
      <c r="N1338" s="263" t="s">
        <v>1115</v>
      </c>
      <c r="O1338" s="263" t="s">
        <v>1115</v>
      </c>
      <c r="P1338" s="263" t="s">
        <v>1115</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150000000000006" customHeight="1" x14ac:dyDescent="0.25">
      <c r="A1339" s="263" t="s">
        <v>1116</v>
      </c>
      <c r="B1339" s="263" t="s">
        <v>1117</v>
      </c>
      <c r="C1339" s="263" t="s">
        <v>1117</v>
      </c>
      <c r="D1339" s="263" t="s">
        <v>1117</v>
      </c>
      <c r="E1339" s="263" t="s">
        <v>1117</v>
      </c>
      <c r="F1339" s="263" t="s">
        <v>1117</v>
      </c>
      <c r="G1339" s="263" t="s">
        <v>1117</v>
      </c>
      <c r="H1339" s="263" t="s">
        <v>1117</v>
      </c>
      <c r="I1339" s="263" t="s">
        <v>1117</v>
      </c>
      <c r="J1339" s="263" t="s">
        <v>1117</v>
      </c>
      <c r="K1339" s="263" t="s">
        <v>1117</v>
      </c>
      <c r="L1339" s="263" t="s">
        <v>1117</v>
      </c>
      <c r="M1339" s="263" t="s">
        <v>1117</v>
      </c>
      <c r="N1339" s="263" t="s">
        <v>1117</v>
      </c>
      <c r="O1339" s="263" t="s">
        <v>1117</v>
      </c>
      <c r="P1339" s="263" t="s">
        <v>1117</v>
      </c>
      <c r="Q1339" s="71">
        <v>2</v>
      </c>
      <c r="R1339" s="264"/>
      <c r="S1339" s="264"/>
      <c r="T1339" s="264"/>
      <c r="U1339" s="264"/>
      <c r="V1339" s="264"/>
      <c r="W1339" s="264"/>
      <c r="X1339" s="264"/>
      <c r="Y1339" s="264"/>
      <c r="Z1339" s="264"/>
      <c r="AA1339" s="264"/>
      <c r="AB1339" s="264"/>
      <c r="AC1339" s="264"/>
      <c r="AD1339" s="264"/>
      <c r="AE1339" s="264"/>
      <c r="AF1339" s="71">
        <v>2</v>
      </c>
      <c r="AG1339" s="264"/>
      <c r="AH1339" s="264"/>
      <c r="AI1339" s="264"/>
      <c r="AJ1339" s="264"/>
      <c r="AK1339" s="264"/>
      <c r="AL1339" s="264"/>
      <c r="AM1339" s="264"/>
      <c r="AN1339" s="264"/>
      <c r="AO1339" s="264"/>
      <c r="AP1339" s="264"/>
      <c r="AQ1339" s="264"/>
      <c r="AR1339" s="264"/>
      <c r="AS1339" s="264"/>
      <c r="AT1339" s="264"/>
    </row>
    <row r="1340" spans="1:46" ht="45" customHeight="1" x14ac:dyDescent="0.25">
      <c r="A1340" s="263" t="s">
        <v>1118</v>
      </c>
      <c r="B1340" s="263" t="s">
        <v>1119</v>
      </c>
      <c r="C1340" s="263" t="s">
        <v>1119</v>
      </c>
      <c r="D1340" s="263" t="s">
        <v>1119</v>
      </c>
      <c r="E1340" s="263" t="s">
        <v>1119</v>
      </c>
      <c r="F1340" s="263" t="s">
        <v>1119</v>
      </c>
      <c r="G1340" s="263" t="s">
        <v>1119</v>
      </c>
      <c r="H1340" s="263" t="s">
        <v>1119</v>
      </c>
      <c r="I1340" s="263" t="s">
        <v>1119</v>
      </c>
      <c r="J1340" s="263" t="s">
        <v>1119</v>
      </c>
      <c r="K1340" s="263" t="s">
        <v>1119</v>
      </c>
      <c r="L1340" s="263" t="s">
        <v>1119</v>
      </c>
      <c r="M1340" s="263" t="s">
        <v>1119</v>
      </c>
      <c r="N1340" s="263" t="s">
        <v>1119</v>
      </c>
      <c r="O1340" s="263" t="s">
        <v>1119</v>
      </c>
      <c r="P1340" s="263" t="s">
        <v>1119</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63" t="s">
        <v>1120</v>
      </c>
      <c r="B1341" s="263" t="s">
        <v>1121</v>
      </c>
      <c r="C1341" s="263" t="s">
        <v>1121</v>
      </c>
      <c r="D1341" s="263" t="s">
        <v>1121</v>
      </c>
      <c r="E1341" s="263" t="s">
        <v>1121</v>
      </c>
      <c r="F1341" s="263" t="s">
        <v>1121</v>
      </c>
      <c r="G1341" s="263" t="s">
        <v>1121</v>
      </c>
      <c r="H1341" s="263" t="s">
        <v>1121</v>
      </c>
      <c r="I1341" s="263" t="s">
        <v>1121</v>
      </c>
      <c r="J1341" s="263" t="s">
        <v>1121</v>
      </c>
      <c r="K1341" s="263" t="s">
        <v>1121</v>
      </c>
      <c r="L1341" s="263" t="s">
        <v>1121</v>
      </c>
      <c r="M1341" s="263" t="s">
        <v>1121</v>
      </c>
      <c r="N1341" s="263" t="s">
        <v>1121</v>
      </c>
      <c r="O1341" s="263" t="s">
        <v>1121</v>
      </c>
      <c r="P1341" s="263" t="s">
        <v>1121</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63" t="s">
        <v>1122</v>
      </c>
      <c r="B1342" s="263" t="s">
        <v>1123</v>
      </c>
      <c r="C1342" s="263" t="s">
        <v>1123</v>
      </c>
      <c r="D1342" s="263" t="s">
        <v>1123</v>
      </c>
      <c r="E1342" s="263" t="s">
        <v>1123</v>
      </c>
      <c r="F1342" s="263" t="s">
        <v>1123</v>
      </c>
      <c r="G1342" s="263" t="s">
        <v>1123</v>
      </c>
      <c r="H1342" s="263" t="s">
        <v>1123</v>
      </c>
      <c r="I1342" s="263" t="s">
        <v>1123</v>
      </c>
      <c r="J1342" s="263" t="s">
        <v>1123</v>
      </c>
      <c r="K1342" s="263" t="s">
        <v>1123</v>
      </c>
      <c r="L1342" s="263" t="s">
        <v>1123</v>
      </c>
      <c r="M1342" s="263" t="s">
        <v>1123</v>
      </c>
      <c r="N1342" s="263" t="s">
        <v>1123</v>
      </c>
      <c r="O1342" s="263" t="s">
        <v>1123</v>
      </c>
      <c r="P1342" s="263" t="s">
        <v>1123</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x14ac:dyDescent="0.25">
      <c r="A1343" s="263" t="s">
        <v>1124</v>
      </c>
      <c r="B1343" s="263" t="s">
        <v>1125</v>
      </c>
      <c r="C1343" s="263" t="s">
        <v>1125</v>
      </c>
      <c r="D1343" s="263" t="s">
        <v>1125</v>
      </c>
      <c r="E1343" s="263" t="s">
        <v>1125</v>
      </c>
      <c r="F1343" s="263" t="s">
        <v>1125</v>
      </c>
      <c r="G1343" s="263" t="s">
        <v>1125</v>
      </c>
      <c r="H1343" s="263" t="s">
        <v>1125</v>
      </c>
      <c r="I1343" s="263" t="s">
        <v>1125</v>
      </c>
      <c r="J1343" s="263" t="s">
        <v>1125</v>
      </c>
      <c r="K1343" s="263" t="s">
        <v>1125</v>
      </c>
      <c r="L1343" s="263" t="s">
        <v>1125</v>
      </c>
      <c r="M1343" s="263" t="s">
        <v>1125</v>
      </c>
      <c r="N1343" s="263" t="s">
        <v>1125</v>
      </c>
      <c r="O1343" s="263" t="s">
        <v>1125</v>
      </c>
      <c r="P1343" s="263" t="s">
        <v>1125</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1126</v>
      </c>
      <c r="B1344" s="263" t="s">
        <v>1127</v>
      </c>
      <c r="C1344" s="263" t="s">
        <v>1127</v>
      </c>
      <c r="D1344" s="263" t="s">
        <v>1127</v>
      </c>
      <c r="E1344" s="263" t="s">
        <v>1127</v>
      </c>
      <c r="F1344" s="263" t="s">
        <v>1127</v>
      </c>
      <c r="G1344" s="263" t="s">
        <v>1127</v>
      </c>
      <c r="H1344" s="263" t="s">
        <v>1127</v>
      </c>
      <c r="I1344" s="263" t="s">
        <v>1127</v>
      </c>
      <c r="J1344" s="263" t="s">
        <v>1127</v>
      </c>
      <c r="K1344" s="263" t="s">
        <v>1127</v>
      </c>
      <c r="L1344" s="263" t="s">
        <v>1127</v>
      </c>
      <c r="M1344" s="263" t="s">
        <v>1127</v>
      </c>
      <c r="N1344" s="263" t="s">
        <v>1127</v>
      </c>
      <c r="O1344" s="263" t="s">
        <v>1127</v>
      </c>
      <c r="P1344" s="263" t="s">
        <v>1127</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900000000000006" customHeight="1" x14ac:dyDescent="0.25">
      <c r="A1345" s="263" t="s">
        <v>1128</v>
      </c>
      <c r="B1345" s="263" t="s">
        <v>1129</v>
      </c>
      <c r="C1345" s="263" t="s">
        <v>1129</v>
      </c>
      <c r="D1345" s="263" t="s">
        <v>1129</v>
      </c>
      <c r="E1345" s="263" t="s">
        <v>1129</v>
      </c>
      <c r="F1345" s="263" t="s">
        <v>1129</v>
      </c>
      <c r="G1345" s="263" t="s">
        <v>1129</v>
      </c>
      <c r="H1345" s="263" t="s">
        <v>1129</v>
      </c>
      <c r="I1345" s="263" t="s">
        <v>1129</v>
      </c>
      <c r="J1345" s="263" t="s">
        <v>1129</v>
      </c>
      <c r="K1345" s="263" t="s">
        <v>1129</v>
      </c>
      <c r="L1345" s="263" t="s">
        <v>1129</v>
      </c>
      <c r="M1345" s="263" t="s">
        <v>1129</v>
      </c>
      <c r="N1345" s="263" t="s">
        <v>1129</v>
      </c>
      <c r="O1345" s="263" t="s">
        <v>1129</v>
      </c>
      <c r="P1345" s="263" t="s">
        <v>1129</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6" t="s">
        <v>111</v>
      </c>
      <c r="B1347" s="266"/>
      <c r="C1347" s="266"/>
      <c r="D1347" s="266"/>
      <c r="E1347" s="266"/>
      <c r="F1347" s="266"/>
      <c r="G1347" s="266"/>
      <c r="H1347" s="266"/>
      <c r="I1347" s="266"/>
      <c r="J1347" s="266"/>
      <c r="K1347" s="266"/>
      <c r="L1347" s="266"/>
      <c r="M1347" s="266"/>
      <c r="N1347" s="266"/>
      <c r="O1347" s="266"/>
      <c r="P1347" s="266"/>
      <c r="Q1347" s="73" t="s">
        <v>99</v>
      </c>
      <c r="R1347" s="267" t="s">
        <v>100</v>
      </c>
      <c r="S1347" s="267"/>
      <c r="T1347" s="267"/>
      <c r="U1347" s="267"/>
      <c r="V1347" s="267"/>
      <c r="W1347" s="267"/>
      <c r="X1347" s="267"/>
      <c r="Y1347" s="267"/>
      <c r="Z1347" s="267"/>
      <c r="AA1347" s="267"/>
      <c r="AB1347" s="267"/>
      <c r="AC1347" s="267"/>
      <c r="AD1347" s="267"/>
      <c r="AE1347" s="267"/>
      <c r="AF1347" s="74" t="s">
        <v>99</v>
      </c>
      <c r="AG1347" s="268" t="s">
        <v>8</v>
      </c>
      <c r="AH1347" s="268"/>
      <c r="AI1347" s="268"/>
      <c r="AJ1347" s="268"/>
      <c r="AK1347" s="268"/>
      <c r="AL1347" s="268"/>
      <c r="AM1347" s="268"/>
      <c r="AN1347" s="268"/>
      <c r="AO1347" s="268"/>
      <c r="AP1347" s="268"/>
      <c r="AQ1347" s="268"/>
      <c r="AR1347" s="268"/>
      <c r="AS1347" s="268"/>
      <c r="AT1347" s="268"/>
    </row>
    <row r="1348" spans="1:46" ht="45" customHeight="1" x14ac:dyDescent="0.25">
      <c r="A1348" s="263" t="s">
        <v>1130</v>
      </c>
      <c r="B1348" s="263" t="s">
        <v>1131</v>
      </c>
      <c r="C1348" s="263" t="s">
        <v>1131</v>
      </c>
      <c r="D1348" s="263" t="s">
        <v>1131</v>
      </c>
      <c r="E1348" s="263" t="s">
        <v>1131</v>
      </c>
      <c r="F1348" s="263" t="s">
        <v>1131</v>
      </c>
      <c r="G1348" s="263" t="s">
        <v>1131</v>
      </c>
      <c r="H1348" s="263" t="s">
        <v>1131</v>
      </c>
      <c r="I1348" s="263" t="s">
        <v>1131</v>
      </c>
      <c r="J1348" s="263" t="s">
        <v>1131</v>
      </c>
      <c r="K1348" s="263" t="s">
        <v>1131</v>
      </c>
      <c r="L1348" s="263" t="s">
        <v>1131</v>
      </c>
      <c r="M1348" s="263" t="s">
        <v>1131</v>
      </c>
      <c r="N1348" s="263" t="s">
        <v>1131</v>
      </c>
      <c r="O1348" s="263" t="s">
        <v>1131</v>
      </c>
      <c r="P1348" s="263" t="s">
        <v>1131</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3" t="s">
        <v>1132</v>
      </c>
      <c r="B1349" s="263" t="s">
        <v>1133</v>
      </c>
      <c r="C1349" s="263" t="s">
        <v>1133</v>
      </c>
      <c r="D1349" s="263" t="s">
        <v>1133</v>
      </c>
      <c r="E1349" s="263" t="s">
        <v>1133</v>
      </c>
      <c r="F1349" s="263" t="s">
        <v>1133</v>
      </c>
      <c r="G1349" s="263" t="s">
        <v>1133</v>
      </c>
      <c r="H1349" s="263" t="s">
        <v>1133</v>
      </c>
      <c r="I1349" s="263" t="s">
        <v>1133</v>
      </c>
      <c r="J1349" s="263" t="s">
        <v>1133</v>
      </c>
      <c r="K1349" s="263" t="s">
        <v>1133</v>
      </c>
      <c r="L1349" s="263" t="s">
        <v>1133</v>
      </c>
      <c r="M1349" s="263" t="s">
        <v>1133</v>
      </c>
      <c r="N1349" s="263" t="s">
        <v>1133</v>
      </c>
      <c r="O1349" s="263" t="s">
        <v>1133</v>
      </c>
      <c r="P1349" s="263" t="s">
        <v>1133</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x14ac:dyDescent="0.25">
      <c r="A1350" s="263" t="s">
        <v>1134</v>
      </c>
      <c r="B1350" s="263" t="s">
        <v>1135</v>
      </c>
      <c r="C1350" s="263" t="s">
        <v>1135</v>
      </c>
      <c r="D1350" s="263" t="s">
        <v>1135</v>
      </c>
      <c r="E1350" s="263" t="s">
        <v>1135</v>
      </c>
      <c r="F1350" s="263" t="s">
        <v>1135</v>
      </c>
      <c r="G1350" s="263" t="s">
        <v>1135</v>
      </c>
      <c r="H1350" s="263" t="s">
        <v>1135</v>
      </c>
      <c r="I1350" s="263" t="s">
        <v>1135</v>
      </c>
      <c r="J1350" s="263" t="s">
        <v>1135</v>
      </c>
      <c r="K1350" s="263" t="s">
        <v>1135</v>
      </c>
      <c r="L1350" s="263" t="s">
        <v>1135</v>
      </c>
      <c r="M1350" s="263" t="s">
        <v>1135</v>
      </c>
      <c r="N1350" s="263" t="s">
        <v>1135</v>
      </c>
      <c r="O1350" s="263" t="s">
        <v>1135</v>
      </c>
      <c r="P1350" s="263" t="s">
        <v>1135</v>
      </c>
      <c r="Q1350" s="71">
        <v>1</v>
      </c>
      <c r="R1350" s="264" t="s">
        <v>1136</v>
      </c>
      <c r="S1350" s="264"/>
      <c r="T1350" s="264"/>
      <c r="U1350" s="264"/>
      <c r="V1350" s="264"/>
      <c r="W1350" s="264"/>
      <c r="X1350" s="264"/>
      <c r="Y1350" s="264"/>
      <c r="Z1350" s="264"/>
      <c r="AA1350" s="264"/>
      <c r="AB1350" s="264"/>
      <c r="AC1350" s="264"/>
      <c r="AD1350" s="264"/>
      <c r="AE1350" s="264"/>
      <c r="AF1350" s="71">
        <v>1</v>
      </c>
      <c r="AG1350" s="264" t="s">
        <v>1137</v>
      </c>
      <c r="AH1350" s="264"/>
      <c r="AI1350" s="264"/>
      <c r="AJ1350" s="264"/>
      <c r="AK1350" s="264"/>
      <c r="AL1350" s="264"/>
      <c r="AM1350" s="264"/>
      <c r="AN1350" s="264"/>
      <c r="AO1350" s="264"/>
      <c r="AP1350" s="264"/>
      <c r="AQ1350" s="264"/>
      <c r="AR1350" s="264"/>
      <c r="AS1350" s="264"/>
      <c r="AT1350" s="264"/>
    </row>
    <row r="1351" spans="1:46" ht="67.400000000000006" customHeight="1" x14ac:dyDescent="0.25">
      <c r="A1351" s="263" t="s">
        <v>1138</v>
      </c>
      <c r="B1351" s="263" t="s">
        <v>1139</v>
      </c>
      <c r="C1351" s="263" t="s">
        <v>1139</v>
      </c>
      <c r="D1351" s="263" t="s">
        <v>1139</v>
      </c>
      <c r="E1351" s="263" t="s">
        <v>1139</v>
      </c>
      <c r="F1351" s="263" t="s">
        <v>1139</v>
      </c>
      <c r="G1351" s="263" t="s">
        <v>1139</v>
      </c>
      <c r="H1351" s="263" t="s">
        <v>1139</v>
      </c>
      <c r="I1351" s="263" t="s">
        <v>1139</v>
      </c>
      <c r="J1351" s="263" t="s">
        <v>1139</v>
      </c>
      <c r="K1351" s="263" t="s">
        <v>1139</v>
      </c>
      <c r="L1351" s="263" t="s">
        <v>1139</v>
      </c>
      <c r="M1351" s="263" t="s">
        <v>1139</v>
      </c>
      <c r="N1351" s="263" t="s">
        <v>1139</v>
      </c>
      <c r="O1351" s="263" t="s">
        <v>1139</v>
      </c>
      <c r="P1351" s="263" t="s">
        <v>1139</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x14ac:dyDescent="0.25">
      <c r="A1352" s="263" t="s">
        <v>1140</v>
      </c>
      <c r="B1352" s="263" t="s">
        <v>1141</v>
      </c>
      <c r="C1352" s="263" t="s">
        <v>1141</v>
      </c>
      <c r="D1352" s="263" t="s">
        <v>1141</v>
      </c>
      <c r="E1352" s="263" t="s">
        <v>1141</v>
      </c>
      <c r="F1352" s="263" t="s">
        <v>1141</v>
      </c>
      <c r="G1352" s="263" t="s">
        <v>1141</v>
      </c>
      <c r="H1352" s="263" t="s">
        <v>1141</v>
      </c>
      <c r="I1352" s="263" t="s">
        <v>1141</v>
      </c>
      <c r="J1352" s="263" t="s">
        <v>1141</v>
      </c>
      <c r="K1352" s="263" t="s">
        <v>1141</v>
      </c>
      <c r="L1352" s="263" t="s">
        <v>1141</v>
      </c>
      <c r="M1352" s="263" t="s">
        <v>1141</v>
      </c>
      <c r="N1352" s="263" t="s">
        <v>1141</v>
      </c>
      <c r="O1352" s="263" t="s">
        <v>1141</v>
      </c>
      <c r="P1352" s="263" t="s">
        <v>1141</v>
      </c>
      <c r="Q1352" s="71">
        <v>2</v>
      </c>
      <c r="R1352" s="264"/>
      <c r="S1352" s="264"/>
      <c r="T1352" s="264"/>
      <c r="U1352" s="264"/>
      <c r="V1352" s="264"/>
      <c r="W1352" s="264"/>
      <c r="X1352" s="264"/>
      <c r="Y1352" s="264"/>
      <c r="Z1352" s="264"/>
      <c r="AA1352" s="264"/>
      <c r="AB1352" s="264"/>
      <c r="AC1352" s="264"/>
      <c r="AD1352" s="264"/>
      <c r="AE1352" s="264"/>
      <c r="AF1352" s="71">
        <v>2</v>
      </c>
      <c r="AG1352" s="264"/>
      <c r="AH1352" s="264"/>
      <c r="AI1352" s="264"/>
      <c r="AJ1352" s="264"/>
      <c r="AK1352" s="264"/>
      <c r="AL1352" s="264"/>
      <c r="AM1352" s="264"/>
      <c r="AN1352" s="264"/>
      <c r="AO1352" s="264"/>
      <c r="AP1352" s="264"/>
      <c r="AQ1352" s="264"/>
      <c r="AR1352" s="264"/>
      <c r="AS1352" s="264"/>
      <c r="AT1352" s="264"/>
    </row>
    <row r="1355" spans="1:46" ht="14.5" x14ac:dyDescent="0.25">
      <c r="A1355" s="272" t="s">
        <v>1142</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96</v>
      </c>
      <c r="AH1355" s="254"/>
      <c r="AI1355" s="254"/>
      <c r="AJ1355" s="254"/>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1143</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76</v>
      </c>
      <c r="B1360" s="269"/>
      <c r="C1360" s="269"/>
      <c r="D1360" s="269"/>
      <c r="E1360" s="269"/>
      <c r="F1360" s="269"/>
      <c r="G1360" s="269"/>
      <c r="H1360" s="269"/>
      <c r="I1360" s="269"/>
      <c r="J1360" s="269"/>
      <c r="K1360" s="269"/>
      <c r="L1360" s="269"/>
      <c r="M1360" s="269"/>
      <c r="N1360" s="269"/>
      <c r="O1360" s="269"/>
      <c r="P1360" s="269"/>
      <c r="Q1360" s="69" t="s">
        <v>99</v>
      </c>
      <c r="R1360" s="270" t="s">
        <v>100</v>
      </c>
      <c r="S1360" s="270"/>
      <c r="T1360" s="270"/>
      <c r="U1360" s="270"/>
      <c r="V1360" s="270"/>
      <c r="W1360" s="270"/>
      <c r="X1360" s="270"/>
      <c r="Y1360" s="270"/>
      <c r="Z1360" s="270"/>
      <c r="AA1360" s="270"/>
      <c r="AB1360" s="270"/>
      <c r="AC1360" s="270"/>
      <c r="AD1360" s="270"/>
      <c r="AE1360" s="270"/>
      <c r="AF1360" s="70" t="s">
        <v>99</v>
      </c>
      <c r="AG1360" s="271" t="s">
        <v>8</v>
      </c>
      <c r="AH1360" s="271"/>
      <c r="AI1360" s="271"/>
      <c r="AJ1360" s="271"/>
      <c r="AK1360" s="271"/>
      <c r="AL1360" s="271"/>
      <c r="AM1360" s="271"/>
      <c r="AN1360" s="271"/>
      <c r="AO1360" s="271"/>
      <c r="AP1360" s="271"/>
      <c r="AQ1360" s="271"/>
      <c r="AR1360" s="271"/>
      <c r="AS1360" s="271"/>
      <c r="AT1360" s="271"/>
    </row>
    <row r="1361" spans="1:46" ht="45" customHeight="1" x14ac:dyDescent="0.25">
      <c r="A1361" s="263" t="s">
        <v>1060</v>
      </c>
      <c r="B1361" s="263" t="s">
        <v>1061</v>
      </c>
      <c r="C1361" s="263" t="s">
        <v>1061</v>
      </c>
      <c r="D1361" s="263" t="s">
        <v>1061</v>
      </c>
      <c r="E1361" s="263" t="s">
        <v>1061</v>
      </c>
      <c r="F1361" s="263" t="s">
        <v>1061</v>
      </c>
      <c r="G1361" s="263" t="s">
        <v>1061</v>
      </c>
      <c r="H1361" s="263" t="s">
        <v>1061</v>
      </c>
      <c r="I1361" s="263" t="s">
        <v>1061</v>
      </c>
      <c r="J1361" s="263" t="s">
        <v>1061</v>
      </c>
      <c r="K1361" s="263" t="s">
        <v>1061</v>
      </c>
      <c r="L1361" s="263" t="s">
        <v>1061</v>
      </c>
      <c r="M1361" s="263" t="s">
        <v>1061</v>
      </c>
      <c r="N1361" s="263" t="s">
        <v>1061</v>
      </c>
      <c r="O1361" s="263" t="s">
        <v>1061</v>
      </c>
      <c r="P1361" s="263" t="s">
        <v>1061</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x14ac:dyDescent="0.25">
      <c r="A1362" s="263" t="s">
        <v>1062</v>
      </c>
      <c r="B1362" s="263" t="s">
        <v>1063</v>
      </c>
      <c r="C1362" s="263" t="s">
        <v>1063</v>
      </c>
      <c r="D1362" s="263" t="s">
        <v>1063</v>
      </c>
      <c r="E1362" s="263" t="s">
        <v>1063</v>
      </c>
      <c r="F1362" s="263" t="s">
        <v>1063</v>
      </c>
      <c r="G1362" s="263" t="s">
        <v>1063</v>
      </c>
      <c r="H1362" s="263" t="s">
        <v>1063</v>
      </c>
      <c r="I1362" s="263" t="s">
        <v>1063</v>
      </c>
      <c r="J1362" s="263" t="s">
        <v>1063</v>
      </c>
      <c r="K1362" s="263" t="s">
        <v>1063</v>
      </c>
      <c r="L1362" s="263" t="s">
        <v>1063</v>
      </c>
      <c r="M1362" s="263" t="s">
        <v>1063</v>
      </c>
      <c r="N1362" s="263" t="s">
        <v>1063</v>
      </c>
      <c r="O1362" s="263" t="s">
        <v>1063</v>
      </c>
      <c r="P1362" s="263" t="s">
        <v>1063</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x14ac:dyDescent="0.25">
      <c r="A1363" s="263" t="s">
        <v>1144</v>
      </c>
      <c r="B1363" s="263" t="s">
        <v>1145</v>
      </c>
      <c r="C1363" s="263" t="s">
        <v>1145</v>
      </c>
      <c r="D1363" s="263" t="s">
        <v>1145</v>
      </c>
      <c r="E1363" s="263" t="s">
        <v>1145</v>
      </c>
      <c r="F1363" s="263" t="s">
        <v>1145</v>
      </c>
      <c r="G1363" s="263" t="s">
        <v>1145</v>
      </c>
      <c r="H1363" s="263" t="s">
        <v>1145</v>
      </c>
      <c r="I1363" s="263" t="s">
        <v>1145</v>
      </c>
      <c r="J1363" s="263" t="s">
        <v>1145</v>
      </c>
      <c r="K1363" s="263" t="s">
        <v>1145</v>
      </c>
      <c r="L1363" s="263" t="s">
        <v>1145</v>
      </c>
      <c r="M1363" s="263" t="s">
        <v>1145</v>
      </c>
      <c r="N1363" s="263" t="s">
        <v>1145</v>
      </c>
      <c r="O1363" s="263" t="s">
        <v>1145</v>
      </c>
      <c r="P1363" s="263" t="s">
        <v>1145</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x14ac:dyDescent="0.25">
      <c r="A1364" s="263" t="s">
        <v>1146</v>
      </c>
      <c r="B1364" s="263" t="s">
        <v>1147</v>
      </c>
      <c r="C1364" s="263" t="s">
        <v>1147</v>
      </c>
      <c r="D1364" s="263" t="s">
        <v>1147</v>
      </c>
      <c r="E1364" s="263" t="s">
        <v>1147</v>
      </c>
      <c r="F1364" s="263" t="s">
        <v>1147</v>
      </c>
      <c r="G1364" s="263" t="s">
        <v>1147</v>
      </c>
      <c r="H1364" s="263" t="s">
        <v>1147</v>
      </c>
      <c r="I1364" s="263" t="s">
        <v>1147</v>
      </c>
      <c r="J1364" s="263" t="s">
        <v>1147</v>
      </c>
      <c r="K1364" s="263" t="s">
        <v>1147</v>
      </c>
      <c r="L1364" s="263" t="s">
        <v>1147</v>
      </c>
      <c r="M1364" s="263" t="s">
        <v>1147</v>
      </c>
      <c r="N1364" s="263" t="s">
        <v>1147</v>
      </c>
      <c r="O1364" s="263" t="s">
        <v>1147</v>
      </c>
      <c r="P1364" s="263" t="s">
        <v>1147</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x14ac:dyDescent="0.25">
      <c r="A1365" s="263" t="s">
        <v>1148</v>
      </c>
      <c r="B1365" s="263" t="s">
        <v>1149</v>
      </c>
      <c r="C1365" s="263" t="s">
        <v>1149</v>
      </c>
      <c r="D1365" s="263" t="s">
        <v>1149</v>
      </c>
      <c r="E1365" s="263" t="s">
        <v>1149</v>
      </c>
      <c r="F1365" s="263" t="s">
        <v>1149</v>
      </c>
      <c r="G1365" s="263" t="s">
        <v>1149</v>
      </c>
      <c r="H1365" s="263" t="s">
        <v>1149</v>
      </c>
      <c r="I1365" s="263" t="s">
        <v>1149</v>
      </c>
      <c r="J1365" s="263" t="s">
        <v>1149</v>
      </c>
      <c r="K1365" s="263" t="s">
        <v>1149</v>
      </c>
      <c r="L1365" s="263" t="s">
        <v>1149</v>
      </c>
      <c r="M1365" s="263" t="s">
        <v>1149</v>
      </c>
      <c r="N1365" s="263" t="s">
        <v>1149</v>
      </c>
      <c r="O1365" s="263" t="s">
        <v>1149</v>
      </c>
      <c r="P1365" s="263" t="s">
        <v>1149</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x14ac:dyDescent="0.25">
      <c r="A1366" s="263" t="s">
        <v>1150</v>
      </c>
      <c r="B1366" s="263" t="s">
        <v>1149</v>
      </c>
      <c r="C1366" s="263" t="s">
        <v>1149</v>
      </c>
      <c r="D1366" s="263" t="s">
        <v>1149</v>
      </c>
      <c r="E1366" s="263" t="s">
        <v>1149</v>
      </c>
      <c r="F1366" s="263" t="s">
        <v>1149</v>
      </c>
      <c r="G1366" s="263" t="s">
        <v>1149</v>
      </c>
      <c r="H1366" s="263" t="s">
        <v>1149</v>
      </c>
      <c r="I1366" s="263" t="s">
        <v>1149</v>
      </c>
      <c r="J1366" s="263" t="s">
        <v>1149</v>
      </c>
      <c r="K1366" s="263" t="s">
        <v>1149</v>
      </c>
      <c r="L1366" s="263" t="s">
        <v>1149</v>
      </c>
      <c r="M1366" s="263" t="s">
        <v>1149</v>
      </c>
      <c r="N1366" s="263" t="s">
        <v>1149</v>
      </c>
      <c r="O1366" s="263" t="s">
        <v>1149</v>
      </c>
      <c r="P1366" s="263" t="s">
        <v>1149</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x14ac:dyDescent="0.25">
      <c r="A1367" s="263" t="s">
        <v>1151</v>
      </c>
      <c r="B1367" s="263" t="s">
        <v>1152</v>
      </c>
      <c r="C1367" s="263" t="s">
        <v>1152</v>
      </c>
      <c r="D1367" s="263" t="s">
        <v>1152</v>
      </c>
      <c r="E1367" s="263" t="s">
        <v>1152</v>
      </c>
      <c r="F1367" s="263" t="s">
        <v>1152</v>
      </c>
      <c r="G1367" s="263" t="s">
        <v>1152</v>
      </c>
      <c r="H1367" s="263" t="s">
        <v>1152</v>
      </c>
      <c r="I1367" s="263" t="s">
        <v>1152</v>
      </c>
      <c r="J1367" s="263" t="s">
        <v>1152</v>
      </c>
      <c r="K1367" s="263" t="s">
        <v>1152</v>
      </c>
      <c r="L1367" s="263" t="s">
        <v>1152</v>
      </c>
      <c r="M1367" s="263" t="s">
        <v>1152</v>
      </c>
      <c r="N1367" s="263" t="s">
        <v>1152</v>
      </c>
      <c r="O1367" s="263" t="s">
        <v>1152</v>
      </c>
      <c r="P1367" s="263" t="s">
        <v>1152</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1153</v>
      </c>
      <c r="B1368" s="263" t="s">
        <v>1154</v>
      </c>
      <c r="C1368" s="263" t="s">
        <v>1154</v>
      </c>
      <c r="D1368" s="263" t="s">
        <v>1154</v>
      </c>
      <c r="E1368" s="263" t="s">
        <v>1154</v>
      </c>
      <c r="F1368" s="263" t="s">
        <v>1154</v>
      </c>
      <c r="G1368" s="263" t="s">
        <v>1154</v>
      </c>
      <c r="H1368" s="263" t="s">
        <v>1154</v>
      </c>
      <c r="I1368" s="263" t="s">
        <v>1154</v>
      </c>
      <c r="J1368" s="263" t="s">
        <v>1154</v>
      </c>
      <c r="K1368" s="263" t="s">
        <v>1154</v>
      </c>
      <c r="L1368" s="263" t="s">
        <v>1154</v>
      </c>
      <c r="M1368" s="263" t="s">
        <v>1154</v>
      </c>
      <c r="N1368" s="263" t="s">
        <v>1154</v>
      </c>
      <c r="O1368" s="263" t="s">
        <v>1154</v>
      </c>
      <c r="P1368" s="263" t="s">
        <v>1154</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x14ac:dyDescent="0.25">
      <c r="A1369" s="263" t="s">
        <v>1155</v>
      </c>
      <c r="B1369" s="263" t="s">
        <v>1156</v>
      </c>
      <c r="C1369" s="263" t="s">
        <v>1156</v>
      </c>
      <c r="D1369" s="263" t="s">
        <v>1156</v>
      </c>
      <c r="E1369" s="263" t="s">
        <v>1156</v>
      </c>
      <c r="F1369" s="263" t="s">
        <v>1156</v>
      </c>
      <c r="G1369" s="263" t="s">
        <v>1156</v>
      </c>
      <c r="H1369" s="263" t="s">
        <v>1156</v>
      </c>
      <c r="I1369" s="263" t="s">
        <v>1156</v>
      </c>
      <c r="J1369" s="263" t="s">
        <v>1156</v>
      </c>
      <c r="K1369" s="263" t="s">
        <v>1156</v>
      </c>
      <c r="L1369" s="263" t="s">
        <v>1156</v>
      </c>
      <c r="M1369" s="263" t="s">
        <v>1156</v>
      </c>
      <c r="N1369" s="263" t="s">
        <v>1156</v>
      </c>
      <c r="O1369" s="263" t="s">
        <v>1156</v>
      </c>
      <c r="P1369" s="263" t="s">
        <v>1156</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1157</v>
      </c>
      <c r="B1370" s="263" t="s">
        <v>1158</v>
      </c>
      <c r="C1370" s="263" t="s">
        <v>1158</v>
      </c>
      <c r="D1370" s="263" t="s">
        <v>1158</v>
      </c>
      <c r="E1370" s="263" t="s">
        <v>1158</v>
      </c>
      <c r="F1370" s="263" t="s">
        <v>1158</v>
      </c>
      <c r="G1370" s="263" t="s">
        <v>1158</v>
      </c>
      <c r="H1370" s="263" t="s">
        <v>1158</v>
      </c>
      <c r="I1370" s="263" t="s">
        <v>1158</v>
      </c>
      <c r="J1370" s="263" t="s">
        <v>1158</v>
      </c>
      <c r="K1370" s="263" t="s">
        <v>1158</v>
      </c>
      <c r="L1370" s="263" t="s">
        <v>1158</v>
      </c>
      <c r="M1370" s="263" t="s">
        <v>1158</v>
      </c>
      <c r="N1370" s="263" t="s">
        <v>1158</v>
      </c>
      <c r="O1370" s="263" t="s">
        <v>1158</v>
      </c>
      <c r="P1370" s="263" t="s">
        <v>1158</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1159</v>
      </c>
      <c r="B1371" s="263" t="s">
        <v>1160</v>
      </c>
      <c r="C1371" s="263" t="s">
        <v>1160</v>
      </c>
      <c r="D1371" s="263" t="s">
        <v>1160</v>
      </c>
      <c r="E1371" s="263" t="s">
        <v>1160</v>
      </c>
      <c r="F1371" s="263" t="s">
        <v>1160</v>
      </c>
      <c r="G1371" s="263" t="s">
        <v>1160</v>
      </c>
      <c r="H1371" s="263" t="s">
        <v>1160</v>
      </c>
      <c r="I1371" s="263" t="s">
        <v>1160</v>
      </c>
      <c r="J1371" s="263" t="s">
        <v>1160</v>
      </c>
      <c r="K1371" s="263" t="s">
        <v>1160</v>
      </c>
      <c r="L1371" s="263" t="s">
        <v>1160</v>
      </c>
      <c r="M1371" s="263" t="s">
        <v>1160</v>
      </c>
      <c r="N1371" s="263" t="s">
        <v>1160</v>
      </c>
      <c r="O1371" s="263" t="s">
        <v>1160</v>
      </c>
      <c r="P1371" s="263" t="s">
        <v>1160</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x14ac:dyDescent="0.25">
      <c r="A1372" s="263" t="s">
        <v>1161</v>
      </c>
      <c r="B1372" s="263" t="s">
        <v>1162</v>
      </c>
      <c r="C1372" s="263" t="s">
        <v>1162</v>
      </c>
      <c r="D1372" s="263" t="s">
        <v>1162</v>
      </c>
      <c r="E1372" s="263" t="s">
        <v>1162</v>
      </c>
      <c r="F1372" s="263" t="s">
        <v>1162</v>
      </c>
      <c r="G1372" s="263" t="s">
        <v>1162</v>
      </c>
      <c r="H1372" s="263" t="s">
        <v>1162</v>
      </c>
      <c r="I1372" s="263" t="s">
        <v>1162</v>
      </c>
      <c r="J1372" s="263" t="s">
        <v>1162</v>
      </c>
      <c r="K1372" s="263" t="s">
        <v>1162</v>
      </c>
      <c r="L1372" s="263" t="s">
        <v>1162</v>
      </c>
      <c r="M1372" s="263" t="s">
        <v>1162</v>
      </c>
      <c r="N1372" s="263" t="s">
        <v>1162</v>
      </c>
      <c r="O1372" s="263" t="s">
        <v>1162</v>
      </c>
      <c r="P1372" s="263" t="s">
        <v>1162</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x14ac:dyDescent="0.25">
      <c r="A1373" s="263" t="s">
        <v>1163</v>
      </c>
      <c r="B1373" s="263" t="s">
        <v>1164</v>
      </c>
      <c r="C1373" s="263" t="s">
        <v>1164</v>
      </c>
      <c r="D1373" s="263" t="s">
        <v>1164</v>
      </c>
      <c r="E1373" s="263" t="s">
        <v>1164</v>
      </c>
      <c r="F1373" s="263" t="s">
        <v>1164</v>
      </c>
      <c r="G1373" s="263" t="s">
        <v>1164</v>
      </c>
      <c r="H1373" s="263" t="s">
        <v>1164</v>
      </c>
      <c r="I1373" s="263" t="s">
        <v>1164</v>
      </c>
      <c r="J1373" s="263" t="s">
        <v>1164</v>
      </c>
      <c r="K1373" s="263" t="s">
        <v>1164</v>
      </c>
      <c r="L1373" s="263" t="s">
        <v>1164</v>
      </c>
      <c r="M1373" s="263" t="s">
        <v>1164</v>
      </c>
      <c r="N1373" s="263" t="s">
        <v>1164</v>
      </c>
      <c r="O1373" s="263" t="s">
        <v>1164</v>
      </c>
      <c r="P1373" s="263" t="s">
        <v>1164</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1165</v>
      </c>
      <c r="B1374" s="263" t="s">
        <v>1166</v>
      </c>
      <c r="C1374" s="263" t="s">
        <v>1166</v>
      </c>
      <c r="D1374" s="263" t="s">
        <v>1166</v>
      </c>
      <c r="E1374" s="263" t="s">
        <v>1166</v>
      </c>
      <c r="F1374" s="263" t="s">
        <v>1166</v>
      </c>
      <c r="G1374" s="263" t="s">
        <v>1166</v>
      </c>
      <c r="H1374" s="263" t="s">
        <v>1166</v>
      </c>
      <c r="I1374" s="263" t="s">
        <v>1166</v>
      </c>
      <c r="J1374" s="263" t="s">
        <v>1166</v>
      </c>
      <c r="K1374" s="263" t="s">
        <v>1166</v>
      </c>
      <c r="L1374" s="263" t="s">
        <v>1166</v>
      </c>
      <c r="M1374" s="263" t="s">
        <v>1166</v>
      </c>
      <c r="N1374" s="263" t="s">
        <v>1166</v>
      </c>
      <c r="O1374" s="263" t="s">
        <v>1166</v>
      </c>
      <c r="P1374" s="263" t="s">
        <v>1166</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1167</v>
      </c>
      <c r="B1375" s="263" t="s">
        <v>1168</v>
      </c>
      <c r="C1375" s="263" t="s">
        <v>1168</v>
      </c>
      <c r="D1375" s="263" t="s">
        <v>1168</v>
      </c>
      <c r="E1375" s="263" t="s">
        <v>1168</v>
      </c>
      <c r="F1375" s="263" t="s">
        <v>1168</v>
      </c>
      <c r="G1375" s="263" t="s">
        <v>1168</v>
      </c>
      <c r="H1375" s="263" t="s">
        <v>1168</v>
      </c>
      <c r="I1375" s="263" t="s">
        <v>1168</v>
      </c>
      <c r="J1375" s="263" t="s">
        <v>1168</v>
      </c>
      <c r="K1375" s="263" t="s">
        <v>1168</v>
      </c>
      <c r="L1375" s="263" t="s">
        <v>1168</v>
      </c>
      <c r="M1375" s="263" t="s">
        <v>1168</v>
      </c>
      <c r="N1375" s="263" t="s">
        <v>1168</v>
      </c>
      <c r="O1375" s="263" t="s">
        <v>1168</v>
      </c>
      <c r="P1375" s="263" t="s">
        <v>1168</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1169</v>
      </c>
      <c r="B1376" s="263" t="s">
        <v>1170</v>
      </c>
      <c r="C1376" s="263" t="s">
        <v>1170</v>
      </c>
      <c r="D1376" s="263" t="s">
        <v>1170</v>
      </c>
      <c r="E1376" s="263" t="s">
        <v>1170</v>
      </c>
      <c r="F1376" s="263" t="s">
        <v>1170</v>
      </c>
      <c r="G1376" s="263" t="s">
        <v>1170</v>
      </c>
      <c r="H1376" s="263" t="s">
        <v>1170</v>
      </c>
      <c r="I1376" s="263" t="s">
        <v>1170</v>
      </c>
      <c r="J1376" s="263" t="s">
        <v>1170</v>
      </c>
      <c r="K1376" s="263" t="s">
        <v>1170</v>
      </c>
      <c r="L1376" s="263" t="s">
        <v>1170</v>
      </c>
      <c r="M1376" s="263" t="s">
        <v>1170</v>
      </c>
      <c r="N1376" s="263" t="s">
        <v>1170</v>
      </c>
      <c r="O1376" s="263" t="s">
        <v>1170</v>
      </c>
      <c r="P1376" s="263" t="s">
        <v>1170</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x14ac:dyDescent="0.25">
      <c r="A1377" s="263" t="s">
        <v>1171</v>
      </c>
      <c r="B1377" s="263" t="s">
        <v>1172</v>
      </c>
      <c r="C1377" s="263" t="s">
        <v>1172</v>
      </c>
      <c r="D1377" s="263" t="s">
        <v>1172</v>
      </c>
      <c r="E1377" s="263" t="s">
        <v>1172</v>
      </c>
      <c r="F1377" s="263" t="s">
        <v>1172</v>
      </c>
      <c r="G1377" s="263" t="s">
        <v>1172</v>
      </c>
      <c r="H1377" s="263" t="s">
        <v>1172</v>
      </c>
      <c r="I1377" s="263" t="s">
        <v>1172</v>
      </c>
      <c r="J1377" s="263" t="s">
        <v>1172</v>
      </c>
      <c r="K1377" s="263" t="s">
        <v>1172</v>
      </c>
      <c r="L1377" s="263" t="s">
        <v>1172</v>
      </c>
      <c r="M1377" s="263" t="s">
        <v>1172</v>
      </c>
      <c r="N1377" s="263" t="s">
        <v>1172</v>
      </c>
      <c r="O1377" s="263" t="s">
        <v>1172</v>
      </c>
      <c r="P1377" s="263" t="s">
        <v>1172</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x14ac:dyDescent="0.25">
      <c r="A1378" s="263" t="s">
        <v>1173</v>
      </c>
      <c r="B1378" s="263" t="s">
        <v>1174</v>
      </c>
      <c r="C1378" s="263" t="s">
        <v>1174</v>
      </c>
      <c r="D1378" s="263" t="s">
        <v>1174</v>
      </c>
      <c r="E1378" s="263" t="s">
        <v>1174</v>
      </c>
      <c r="F1378" s="263" t="s">
        <v>1174</v>
      </c>
      <c r="G1378" s="263" t="s">
        <v>1174</v>
      </c>
      <c r="H1378" s="263" t="s">
        <v>1174</v>
      </c>
      <c r="I1378" s="263" t="s">
        <v>1174</v>
      </c>
      <c r="J1378" s="263" t="s">
        <v>1174</v>
      </c>
      <c r="K1378" s="263" t="s">
        <v>1174</v>
      </c>
      <c r="L1378" s="263" t="s">
        <v>1174</v>
      </c>
      <c r="M1378" s="263" t="s">
        <v>1174</v>
      </c>
      <c r="N1378" s="263" t="s">
        <v>1174</v>
      </c>
      <c r="O1378" s="263" t="s">
        <v>1174</v>
      </c>
      <c r="P1378" s="263" t="s">
        <v>1174</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1175</v>
      </c>
      <c r="B1379" s="263" t="s">
        <v>1176</v>
      </c>
      <c r="C1379" s="263" t="s">
        <v>1176</v>
      </c>
      <c r="D1379" s="263" t="s">
        <v>1176</v>
      </c>
      <c r="E1379" s="263" t="s">
        <v>1176</v>
      </c>
      <c r="F1379" s="263" t="s">
        <v>1176</v>
      </c>
      <c r="G1379" s="263" t="s">
        <v>1176</v>
      </c>
      <c r="H1379" s="263" t="s">
        <v>1176</v>
      </c>
      <c r="I1379" s="263" t="s">
        <v>1176</v>
      </c>
      <c r="J1379" s="263" t="s">
        <v>1176</v>
      </c>
      <c r="K1379" s="263" t="s">
        <v>1176</v>
      </c>
      <c r="L1379" s="263" t="s">
        <v>1176</v>
      </c>
      <c r="M1379" s="263" t="s">
        <v>1176</v>
      </c>
      <c r="N1379" s="263" t="s">
        <v>1176</v>
      </c>
      <c r="O1379" s="263" t="s">
        <v>1176</v>
      </c>
      <c r="P1379" s="263" t="s">
        <v>1176</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3" t="s">
        <v>1177</v>
      </c>
      <c r="B1380" s="263" t="s">
        <v>1178</v>
      </c>
      <c r="C1380" s="263" t="s">
        <v>1178</v>
      </c>
      <c r="D1380" s="263" t="s">
        <v>1178</v>
      </c>
      <c r="E1380" s="263" t="s">
        <v>1178</v>
      </c>
      <c r="F1380" s="263" t="s">
        <v>1178</v>
      </c>
      <c r="G1380" s="263" t="s">
        <v>1178</v>
      </c>
      <c r="H1380" s="263" t="s">
        <v>1178</v>
      </c>
      <c r="I1380" s="263" t="s">
        <v>1178</v>
      </c>
      <c r="J1380" s="263" t="s">
        <v>1178</v>
      </c>
      <c r="K1380" s="263" t="s">
        <v>1178</v>
      </c>
      <c r="L1380" s="263" t="s">
        <v>1178</v>
      </c>
      <c r="M1380" s="263" t="s">
        <v>1178</v>
      </c>
      <c r="N1380" s="263" t="s">
        <v>1178</v>
      </c>
      <c r="O1380" s="263" t="s">
        <v>1178</v>
      </c>
      <c r="P1380" s="263" t="s">
        <v>1178</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x14ac:dyDescent="0.25">
      <c r="A1381" s="263" t="s">
        <v>1179</v>
      </c>
      <c r="B1381" s="263" t="s">
        <v>1180</v>
      </c>
      <c r="C1381" s="263" t="s">
        <v>1180</v>
      </c>
      <c r="D1381" s="263" t="s">
        <v>1180</v>
      </c>
      <c r="E1381" s="263" t="s">
        <v>1180</v>
      </c>
      <c r="F1381" s="263" t="s">
        <v>1180</v>
      </c>
      <c r="G1381" s="263" t="s">
        <v>1180</v>
      </c>
      <c r="H1381" s="263" t="s">
        <v>1180</v>
      </c>
      <c r="I1381" s="263" t="s">
        <v>1180</v>
      </c>
      <c r="J1381" s="263" t="s">
        <v>1180</v>
      </c>
      <c r="K1381" s="263" t="s">
        <v>1180</v>
      </c>
      <c r="L1381" s="263" t="s">
        <v>1180</v>
      </c>
      <c r="M1381" s="263" t="s">
        <v>1180</v>
      </c>
      <c r="N1381" s="263" t="s">
        <v>1180</v>
      </c>
      <c r="O1381" s="263" t="s">
        <v>1180</v>
      </c>
      <c r="P1381" s="263" t="s">
        <v>1180</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3" t="s">
        <v>1181</v>
      </c>
      <c r="B1382" s="263" t="s">
        <v>1182</v>
      </c>
      <c r="C1382" s="263" t="s">
        <v>1182</v>
      </c>
      <c r="D1382" s="263" t="s">
        <v>1182</v>
      </c>
      <c r="E1382" s="263" t="s">
        <v>1182</v>
      </c>
      <c r="F1382" s="263" t="s">
        <v>1182</v>
      </c>
      <c r="G1382" s="263" t="s">
        <v>1182</v>
      </c>
      <c r="H1382" s="263" t="s">
        <v>1182</v>
      </c>
      <c r="I1382" s="263" t="s">
        <v>1182</v>
      </c>
      <c r="J1382" s="263" t="s">
        <v>1182</v>
      </c>
      <c r="K1382" s="263" t="s">
        <v>1182</v>
      </c>
      <c r="L1382" s="263" t="s">
        <v>1182</v>
      </c>
      <c r="M1382" s="263" t="s">
        <v>1182</v>
      </c>
      <c r="N1382" s="263" t="s">
        <v>1182</v>
      </c>
      <c r="O1382" s="263" t="s">
        <v>1182</v>
      </c>
      <c r="P1382" s="263" t="s">
        <v>1182</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x14ac:dyDescent="0.25">
      <c r="A1383" s="263" t="s">
        <v>1183</v>
      </c>
      <c r="B1383" s="263" t="s">
        <v>1184</v>
      </c>
      <c r="C1383" s="263" t="s">
        <v>1184</v>
      </c>
      <c r="D1383" s="263" t="s">
        <v>1184</v>
      </c>
      <c r="E1383" s="263" t="s">
        <v>1184</v>
      </c>
      <c r="F1383" s="263" t="s">
        <v>1184</v>
      </c>
      <c r="G1383" s="263" t="s">
        <v>1184</v>
      </c>
      <c r="H1383" s="263" t="s">
        <v>1184</v>
      </c>
      <c r="I1383" s="263" t="s">
        <v>1184</v>
      </c>
      <c r="J1383" s="263" t="s">
        <v>1184</v>
      </c>
      <c r="K1383" s="263" t="s">
        <v>1184</v>
      </c>
      <c r="L1383" s="263" t="s">
        <v>1184</v>
      </c>
      <c r="M1383" s="263" t="s">
        <v>1184</v>
      </c>
      <c r="N1383" s="263" t="s">
        <v>1184</v>
      </c>
      <c r="O1383" s="263" t="s">
        <v>1184</v>
      </c>
      <c r="P1383" s="263" t="s">
        <v>1184</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111</v>
      </c>
      <c r="B1385" s="266"/>
      <c r="C1385" s="266"/>
      <c r="D1385" s="266"/>
      <c r="E1385" s="266"/>
      <c r="F1385" s="266"/>
      <c r="G1385" s="266"/>
      <c r="H1385" s="266"/>
      <c r="I1385" s="266"/>
      <c r="J1385" s="266"/>
      <c r="K1385" s="266"/>
      <c r="L1385" s="266"/>
      <c r="M1385" s="266"/>
      <c r="N1385" s="266"/>
      <c r="O1385" s="266"/>
      <c r="P1385" s="266"/>
      <c r="Q1385" s="73" t="s">
        <v>99</v>
      </c>
      <c r="R1385" s="267" t="s">
        <v>100</v>
      </c>
      <c r="S1385" s="267"/>
      <c r="T1385" s="267"/>
      <c r="U1385" s="267"/>
      <c r="V1385" s="267"/>
      <c r="W1385" s="267"/>
      <c r="X1385" s="267"/>
      <c r="Y1385" s="267"/>
      <c r="Z1385" s="267"/>
      <c r="AA1385" s="267"/>
      <c r="AB1385" s="267"/>
      <c r="AC1385" s="267"/>
      <c r="AD1385" s="267"/>
      <c r="AE1385" s="267"/>
      <c r="AF1385" s="74" t="s">
        <v>99</v>
      </c>
      <c r="AG1385" s="268" t="s">
        <v>8</v>
      </c>
      <c r="AH1385" s="268"/>
      <c r="AI1385" s="268"/>
      <c r="AJ1385" s="268"/>
      <c r="AK1385" s="268"/>
      <c r="AL1385" s="268"/>
      <c r="AM1385" s="268"/>
      <c r="AN1385" s="268"/>
      <c r="AO1385" s="268"/>
      <c r="AP1385" s="268"/>
      <c r="AQ1385" s="268"/>
      <c r="AR1385" s="268"/>
      <c r="AS1385" s="268"/>
      <c r="AT1385" s="268"/>
    </row>
    <row r="1386" spans="1:46" ht="45" customHeight="1" x14ac:dyDescent="0.25">
      <c r="A1386" s="263" t="s">
        <v>1185</v>
      </c>
      <c r="B1386" s="263" t="s">
        <v>1186</v>
      </c>
      <c r="C1386" s="263" t="s">
        <v>1186</v>
      </c>
      <c r="D1386" s="263" t="s">
        <v>1186</v>
      </c>
      <c r="E1386" s="263" t="s">
        <v>1186</v>
      </c>
      <c r="F1386" s="263" t="s">
        <v>1186</v>
      </c>
      <c r="G1386" s="263" t="s">
        <v>1186</v>
      </c>
      <c r="H1386" s="263" t="s">
        <v>1186</v>
      </c>
      <c r="I1386" s="263" t="s">
        <v>1186</v>
      </c>
      <c r="J1386" s="263" t="s">
        <v>1186</v>
      </c>
      <c r="K1386" s="263" t="s">
        <v>1186</v>
      </c>
      <c r="L1386" s="263" t="s">
        <v>1186</v>
      </c>
      <c r="M1386" s="263" t="s">
        <v>1186</v>
      </c>
      <c r="N1386" s="263" t="s">
        <v>1186</v>
      </c>
      <c r="O1386" s="263" t="s">
        <v>1186</v>
      </c>
      <c r="P1386" s="263" t="s">
        <v>1186</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1187</v>
      </c>
      <c r="B1387" s="263" t="s">
        <v>1188</v>
      </c>
      <c r="C1387" s="263" t="s">
        <v>1188</v>
      </c>
      <c r="D1387" s="263" t="s">
        <v>1188</v>
      </c>
      <c r="E1387" s="263" t="s">
        <v>1188</v>
      </c>
      <c r="F1387" s="263" t="s">
        <v>1188</v>
      </c>
      <c r="G1387" s="263" t="s">
        <v>1188</v>
      </c>
      <c r="H1387" s="263" t="s">
        <v>1188</v>
      </c>
      <c r="I1387" s="263" t="s">
        <v>1188</v>
      </c>
      <c r="J1387" s="263" t="s">
        <v>1188</v>
      </c>
      <c r="K1387" s="263" t="s">
        <v>1188</v>
      </c>
      <c r="L1387" s="263" t="s">
        <v>1188</v>
      </c>
      <c r="M1387" s="263" t="s">
        <v>1188</v>
      </c>
      <c r="N1387" s="263" t="s">
        <v>1188</v>
      </c>
      <c r="O1387" s="263" t="s">
        <v>1188</v>
      </c>
      <c r="P1387" s="263" t="s">
        <v>1188</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x14ac:dyDescent="0.25">
      <c r="A1388" s="263" t="s">
        <v>1189</v>
      </c>
      <c r="B1388" s="263" t="s">
        <v>1190</v>
      </c>
      <c r="C1388" s="263" t="s">
        <v>1190</v>
      </c>
      <c r="D1388" s="263" t="s">
        <v>1190</v>
      </c>
      <c r="E1388" s="263" t="s">
        <v>1190</v>
      </c>
      <c r="F1388" s="263" t="s">
        <v>1190</v>
      </c>
      <c r="G1388" s="263" t="s">
        <v>1190</v>
      </c>
      <c r="H1388" s="263" t="s">
        <v>1190</v>
      </c>
      <c r="I1388" s="263" t="s">
        <v>1190</v>
      </c>
      <c r="J1388" s="263" t="s">
        <v>1190</v>
      </c>
      <c r="K1388" s="263" t="s">
        <v>1190</v>
      </c>
      <c r="L1388" s="263" t="s">
        <v>1190</v>
      </c>
      <c r="M1388" s="263" t="s">
        <v>1190</v>
      </c>
      <c r="N1388" s="263" t="s">
        <v>1190</v>
      </c>
      <c r="O1388" s="263" t="s">
        <v>1190</v>
      </c>
      <c r="P1388" s="263" t="s">
        <v>1190</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x14ac:dyDescent="0.25">
      <c r="A1389" s="263" t="s">
        <v>1191</v>
      </c>
      <c r="B1389" s="263" t="s">
        <v>1192</v>
      </c>
      <c r="C1389" s="263" t="s">
        <v>1192</v>
      </c>
      <c r="D1389" s="263" t="s">
        <v>1192</v>
      </c>
      <c r="E1389" s="263" t="s">
        <v>1192</v>
      </c>
      <c r="F1389" s="263" t="s">
        <v>1192</v>
      </c>
      <c r="G1389" s="263" t="s">
        <v>1192</v>
      </c>
      <c r="H1389" s="263" t="s">
        <v>1192</v>
      </c>
      <c r="I1389" s="263" t="s">
        <v>1192</v>
      </c>
      <c r="J1389" s="263" t="s">
        <v>1192</v>
      </c>
      <c r="K1389" s="263" t="s">
        <v>1192</v>
      </c>
      <c r="L1389" s="263" t="s">
        <v>1192</v>
      </c>
      <c r="M1389" s="263" t="s">
        <v>1192</v>
      </c>
      <c r="N1389" s="263" t="s">
        <v>1192</v>
      </c>
      <c r="O1389" s="263" t="s">
        <v>1192</v>
      </c>
      <c r="P1389" s="263" t="s">
        <v>1192</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x14ac:dyDescent="0.25">
      <c r="A1390" s="263" t="s">
        <v>1193</v>
      </c>
      <c r="B1390" s="263" t="s">
        <v>1194</v>
      </c>
      <c r="C1390" s="263" t="s">
        <v>1194</v>
      </c>
      <c r="D1390" s="263" t="s">
        <v>1194</v>
      </c>
      <c r="E1390" s="263" t="s">
        <v>1194</v>
      </c>
      <c r="F1390" s="263" t="s">
        <v>1194</v>
      </c>
      <c r="G1390" s="263" t="s">
        <v>1194</v>
      </c>
      <c r="H1390" s="263" t="s">
        <v>1194</v>
      </c>
      <c r="I1390" s="263" t="s">
        <v>1194</v>
      </c>
      <c r="J1390" s="263" t="s">
        <v>1194</v>
      </c>
      <c r="K1390" s="263" t="s">
        <v>1194</v>
      </c>
      <c r="L1390" s="263" t="s">
        <v>1194</v>
      </c>
      <c r="M1390" s="263" t="s">
        <v>1194</v>
      </c>
      <c r="N1390" s="263" t="s">
        <v>1194</v>
      </c>
      <c r="O1390" s="263" t="s">
        <v>1194</v>
      </c>
      <c r="P1390" s="263" t="s">
        <v>1194</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1195</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96</v>
      </c>
      <c r="AH1393" s="254"/>
      <c r="AI1393" s="254"/>
      <c r="AJ1393" s="254"/>
      <c r="AK1393" s="75">
        <f>(('Artículo 121 (resumen PI)'!C46*0.8+'Artículo 121 (resumen PI)'!F46*0.2)+('Artículo 121 (resumen PNT)'!C46*0.8+'Artículo 121 (resumen PNT)'!F46*0.2))/2</f>
        <v>100</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1196</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x14ac:dyDescent="0.3">
      <c r="A1398" s="269" t="s">
        <v>76</v>
      </c>
      <c r="B1398" s="269"/>
      <c r="C1398" s="269"/>
      <c r="D1398" s="269"/>
      <c r="E1398" s="269"/>
      <c r="F1398" s="269"/>
      <c r="G1398" s="269"/>
      <c r="H1398" s="269"/>
      <c r="I1398" s="269"/>
      <c r="J1398" s="269"/>
      <c r="K1398" s="269"/>
      <c r="L1398" s="269"/>
      <c r="M1398" s="269"/>
      <c r="N1398" s="269"/>
      <c r="O1398" s="269"/>
      <c r="P1398" s="269"/>
      <c r="Q1398" s="69" t="s">
        <v>99</v>
      </c>
      <c r="R1398" s="270" t="s">
        <v>100</v>
      </c>
      <c r="S1398" s="270"/>
      <c r="T1398" s="270"/>
      <c r="U1398" s="270"/>
      <c r="V1398" s="270"/>
      <c r="W1398" s="270"/>
      <c r="X1398" s="270"/>
      <c r="Y1398" s="270"/>
      <c r="Z1398" s="270"/>
      <c r="AA1398" s="270"/>
      <c r="AB1398" s="270"/>
      <c r="AC1398" s="270"/>
      <c r="AD1398" s="270"/>
      <c r="AE1398" s="270"/>
      <c r="AF1398" s="70" t="s">
        <v>99</v>
      </c>
      <c r="AG1398" s="271" t="s">
        <v>8</v>
      </c>
      <c r="AH1398" s="271"/>
      <c r="AI1398" s="271"/>
      <c r="AJ1398" s="271"/>
      <c r="AK1398" s="271"/>
      <c r="AL1398" s="271"/>
      <c r="AM1398" s="271"/>
      <c r="AN1398" s="271"/>
      <c r="AO1398" s="271"/>
      <c r="AP1398" s="271"/>
      <c r="AQ1398" s="271"/>
      <c r="AR1398" s="271"/>
      <c r="AS1398" s="271"/>
      <c r="AT1398" s="271"/>
    </row>
    <row r="1399" spans="1:46" ht="45" customHeight="1" x14ac:dyDescent="0.25">
      <c r="A1399" s="263" t="s">
        <v>1060</v>
      </c>
      <c r="B1399" s="263" t="s">
        <v>1061</v>
      </c>
      <c r="C1399" s="263" t="s">
        <v>1061</v>
      </c>
      <c r="D1399" s="263" t="s">
        <v>1061</v>
      </c>
      <c r="E1399" s="263" t="s">
        <v>1061</v>
      </c>
      <c r="F1399" s="263" t="s">
        <v>1061</v>
      </c>
      <c r="G1399" s="263" t="s">
        <v>1061</v>
      </c>
      <c r="H1399" s="263" t="s">
        <v>1061</v>
      </c>
      <c r="I1399" s="263" t="s">
        <v>1061</v>
      </c>
      <c r="J1399" s="263" t="s">
        <v>1061</v>
      </c>
      <c r="K1399" s="263" t="s">
        <v>1061</v>
      </c>
      <c r="L1399" s="263" t="s">
        <v>1061</v>
      </c>
      <c r="M1399" s="263" t="s">
        <v>1061</v>
      </c>
      <c r="N1399" s="263" t="s">
        <v>1061</v>
      </c>
      <c r="O1399" s="263" t="s">
        <v>1061</v>
      </c>
      <c r="P1399" s="263" t="s">
        <v>1061</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x14ac:dyDescent="0.25">
      <c r="A1400" s="263" t="s">
        <v>1062</v>
      </c>
      <c r="B1400" s="263" t="s">
        <v>1063</v>
      </c>
      <c r="C1400" s="263" t="s">
        <v>1063</v>
      </c>
      <c r="D1400" s="263" t="s">
        <v>1063</v>
      </c>
      <c r="E1400" s="263" t="s">
        <v>1063</v>
      </c>
      <c r="F1400" s="263" t="s">
        <v>1063</v>
      </c>
      <c r="G1400" s="263" t="s">
        <v>1063</v>
      </c>
      <c r="H1400" s="263" t="s">
        <v>1063</v>
      </c>
      <c r="I1400" s="263" t="s">
        <v>1063</v>
      </c>
      <c r="J1400" s="263" t="s">
        <v>1063</v>
      </c>
      <c r="K1400" s="263" t="s">
        <v>1063</v>
      </c>
      <c r="L1400" s="263" t="s">
        <v>1063</v>
      </c>
      <c r="M1400" s="263" t="s">
        <v>1063</v>
      </c>
      <c r="N1400" s="263" t="s">
        <v>1063</v>
      </c>
      <c r="O1400" s="263" t="s">
        <v>1063</v>
      </c>
      <c r="P1400" s="263" t="s">
        <v>1063</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1197</v>
      </c>
      <c r="B1401" s="263" t="s">
        <v>1198</v>
      </c>
      <c r="C1401" s="263" t="s">
        <v>1198</v>
      </c>
      <c r="D1401" s="263" t="s">
        <v>1198</v>
      </c>
      <c r="E1401" s="263" t="s">
        <v>1198</v>
      </c>
      <c r="F1401" s="263" t="s">
        <v>1198</v>
      </c>
      <c r="G1401" s="263" t="s">
        <v>1198</v>
      </c>
      <c r="H1401" s="263" t="s">
        <v>1198</v>
      </c>
      <c r="I1401" s="263" t="s">
        <v>1198</v>
      </c>
      <c r="J1401" s="263" t="s">
        <v>1198</v>
      </c>
      <c r="K1401" s="263" t="s">
        <v>1198</v>
      </c>
      <c r="L1401" s="263" t="s">
        <v>1198</v>
      </c>
      <c r="M1401" s="263" t="s">
        <v>1198</v>
      </c>
      <c r="N1401" s="263" t="s">
        <v>1198</v>
      </c>
      <c r="O1401" s="263" t="s">
        <v>1198</v>
      </c>
      <c r="P1401" s="263" t="s">
        <v>1198</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63" t="s">
        <v>1199</v>
      </c>
      <c r="B1402" s="263" t="s">
        <v>1200</v>
      </c>
      <c r="C1402" s="263" t="s">
        <v>1200</v>
      </c>
      <c r="D1402" s="263" t="s">
        <v>1200</v>
      </c>
      <c r="E1402" s="263" t="s">
        <v>1200</v>
      </c>
      <c r="F1402" s="263" t="s">
        <v>1200</v>
      </c>
      <c r="G1402" s="263" t="s">
        <v>1200</v>
      </c>
      <c r="H1402" s="263" t="s">
        <v>1200</v>
      </c>
      <c r="I1402" s="263" t="s">
        <v>1200</v>
      </c>
      <c r="J1402" s="263" t="s">
        <v>1200</v>
      </c>
      <c r="K1402" s="263" t="s">
        <v>1200</v>
      </c>
      <c r="L1402" s="263" t="s">
        <v>1200</v>
      </c>
      <c r="M1402" s="263" t="s">
        <v>1200</v>
      </c>
      <c r="N1402" s="263" t="s">
        <v>1200</v>
      </c>
      <c r="O1402" s="263" t="s">
        <v>1200</v>
      </c>
      <c r="P1402" s="263" t="s">
        <v>1200</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x14ac:dyDescent="0.25">
      <c r="A1403" s="263" t="s">
        <v>1201</v>
      </c>
      <c r="B1403" s="263" t="s">
        <v>1202</v>
      </c>
      <c r="C1403" s="263" t="s">
        <v>1202</v>
      </c>
      <c r="D1403" s="263" t="s">
        <v>1202</v>
      </c>
      <c r="E1403" s="263" t="s">
        <v>1202</v>
      </c>
      <c r="F1403" s="263" t="s">
        <v>1202</v>
      </c>
      <c r="G1403" s="263" t="s">
        <v>1202</v>
      </c>
      <c r="H1403" s="263" t="s">
        <v>1202</v>
      </c>
      <c r="I1403" s="263" t="s">
        <v>1202</v>
      </c>
      <c r="J1403" s="263" t="s">
        <v>1202</v>
      </c>
      <c r="K1403" s="263" t="s">
        <v>1202</v>
      </c>
      <c r="L1403" s="263" t="s">
        <v>1202</v>
      </c>
      <c r="M1403" s="263" t="s">
        <v>1202</v>
      </c>
      <c r="N1403" s="263" t="s">
        <v>1202</v>
      </c>
      <c r="O1403" s="263" t="s">
        <v>1202</v>
      </c>
      <c r="P1403" s="263" t="s">
        <v>1202</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x14ac:dyDescent="0.25">
      <c r="A1404" s="263" t="s">
        <v>1203</v>
      </c>
      <c r="B1404" s="263" t="s">
        <v>1204</v>
      </c>
      <c r="C1404" s="263" t="s">
        <v>1204</v>
      </c>
      <c r="D1404" s="263" t="s">
        <v>1204</v>
      </c>
      <c r="E1404" s="263" t="s">
        <v>1204</v>
      </c>
      <c r="F1404" s="263" t="s">
        <v>1204</v>
      </c>
      <c r="G1404" s="263" t="s">
        <v>1204</v>
      </c>
      <c r="H1404" s="263" t="s">
        <v>1204</v>
      </c>
      <c r="I1404" s="263" t="s">
        <v>1204</v>
      </c>
      <c r="J1404" s="263" t="s">
        <v>1204</v>
      </c>
      <c r="K1404" s="263" t="s">
        <v>1204</v>
      </c>
      <c r="L1404" s="263" t="s">
        <v>1204</v>
      </c>
      <c r="M1404" s="263" t="s">
        <v>1204</v>
      </c>
      <c r="N1404" s="263" t="s">
        <v>1204</v>
      </c>
      <c r="O1404" s="263" t="s">
        <v>1204</v>
      </c>
      <c r="P1404" s="263" t="s">
        <v>1204</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1205</v>
      </c>
      <c r="B1405" s="263" t="s">
        <v>1206</v>
      </c>
      <c r="C1405" s="263" t="s">
        <v>1206</v>
      </c>
      <c r="D1405" s="263" t="s">
        <v>1206</v>
      </c>
      <c r="E1405" s="263" t="s">
        <v>1206</v>
      </c>
      <c r="F1405" s="263" t="s">
        <v>1206</v>
      </c>
      <c r="G1405" s="263" t="s">
        <v>1206</v>
      </c>
      <c r="H1405" s="263" t="s">
        <v>1206</v>
      </c>
      <c r="I1405" s="263" t="s">
        <v>1206</v>
      </c>
      <c r="J1405" s="263" t="s">
        <v>1206</v>
      </c>
      <c r="K1405" s="263" t="s">
        <v>1206</v>
      </c>
      <c r="L1405" s="263" t="s">
        <v>1206</v>
      </c>
      <c r="M1405" s="263" t="s">
        <v>1206</v>
      </c>
      <c r="N1405" s="263" t="s">
        <v>1206</v>
      </c>
      <c r="O1405" s="263" t="s">
        <v>1206</v>
      </c>
      <c r="P1405" s="263" t="s">
        <v>1206</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3" t="s">
        <v>1207</v>
      </c>
      <c r="B1406" s="263" t="s">
        <v>1208</v>
      </c>
      <c r="C1406" s="263" t="s">
        <v>1208</v>
      </c>
      <c r="D1406" s="263" t="s">
        <v>1208</v>
      </c>
      <c r="E1406" s="263" t="s">
        <v>1208</v>
      </c>
      <c r="F1406" s="263" t="s">
        <v>1208</v>
      </c>
      <c r="G1406" s="263" t="s">
        <v>1208</v>
      </c>
      <c r="H1406" s="263" t="s">
        <v>1208</v>
      </c>
      <c r="I1406" s="263" t="s">
        <v>1208</v>
      </c>
      <c r="J1406" s="263" t="s">
        <v>1208</v>
      </c>
      <c r="K1406" s="263" t="s">
        <v>1208</v>
      </c>
      <c r="L1406" s="263" t="s">
        <v>1208</v>
      </c>
      <c r="M1406" s="263" t="s">
        <v>1208</v>
      </c>
      <c r="N1406" s="263" t="s">
        <v>1208</v>
      </c>
      <c r="O1406" s="263" t="s">
        <v>1208</v>
      </c>
      <c r="P1406" s="263" t="s">
        <v>1208</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x14ac:dyDescent="0.25">
      <c r="A1407" s="263" t="s">
        <v>1209</v>
      </c>
      <c r="B1407" s="263" t="s">
        <v>1210</v>
      </c>
      <c r="C1407" s="263" t="s">
        <v>1210</v>
      </c>
      <c r="D1407" s="263" t="s">
        <v>1210</v>
      </c>
      <c r="E1407" s="263" t="s">
        <v>1210</v>
      </c>
      <c r="F1407" s="263" t="s">
        <v>1210</v>
      </c>
      <c r="G1407" s="263" t="s">
        <v>1210</v>
      </c>
      <c r="H1407" s="263" t="s">
        <v>1210</v>
      </c>
      <c r="I1407" s="263" t="s">
        <v>1210</v>
      </c>
      <c r="J1407" s="263" t="s">
        <v>1210</v>
      </c>
      <c r="K1407" s="263" t="s">
        <v>1210</v>
      </c>
      <c r="L1407" s="263" t="s">
        <v>1210</v>
      </c>
      <c r="M1407" s="263" t="s">
        <v>1210</v>
      </c>
      <c r="N1407" s="263" t="s">
        <v>1210</v>
      </c>
      <c r="O1407" s="263" t="s">
        <v>1210</v>
      </c>
      <c r="P1407" s="263" t="s">
        <v>1210</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1211</v>
      </c>
      <c r="B1408" s="263" t="s">
        <v>1212</v>
      </c>
      <c r="C1408" s="263" t="s">
        <v>1212</v>
      </c>
      <c r="D1408" s="263" t="s">
        <v>1212</v>
      </c>
      <c r="E1408" s="263" t="s">
        <v>1212</v>
      </c>
      <c r="F1408" s="263" t="s">
        <v>1212</v>
      </c>
      <c r="G1408" s="263" t="s">
        <v>1212</v>
      </c>
      <c r="H1408" s="263" t="s">
        <v>1212</v>
      </c>
      <c r="I1408" s="263" t="s">
        <v>1212</v>
      </c>
      <c r="J1408" s="263" t="s">
        <v>1212</v>
      </c>
      <c r="K1408" s="263" t="s">
        <v>1212</v>
      </c>
      <c r="L1408" s="263" t="s">
        <v>1212</v>
      </c>
      <c r="M1408" s="263" t="s">
        <v>1212</v>
      </c>
      <c r="N1408" s="263" t="s">
        <v>1212</v>
      </c>
      <c r="O1408" s="263" t="s">
        <v>1212</v>
      </c>
      <c r="P1408" s="263" t="s">
        <v>1212</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400000000000006" customHeight="1" x14ac:dyDescent="0.25">
      <c r="A1409" s="263" t="s">
        <v>1213</v>
      </c>
      <c r="B1409" s="263" t="s">
        <v>1214</v>
      </c>
      <c r="C1409" s="263" t="s">
        <v>1214</v>
      </c>
      <c r="D1409" s="263" t="s">
        <v>1214</v>
      </c>
      <c r="E1409" s="263" t="s">
        <v>1214</v>
      </c>
      <c r="F1409" s="263" t="s">
        <v>1214</v>
      </c>
      <c r="G1409" s="263" t="s">
        <v>1214</v>
      </c>
      <c r="H1409" s="263" t="s">
        <v>1214</v>
      </c>
      <c r="I1409" s="263" t="s">
        <v>1214</v>
      </c>
      <c r="J1409" s="263" t="s">
        <v>1214</v>
      </c>
      <c r="K1409" s="263" t="s">
        <v>1214</v>
      </c>
      <c r="L1409" s="263" t="s">
        <v>1214</v>
      </c>
      <c r="M1409" s="263" t="s">
        <v>1214</v>
      </c>
      <c r="N1409" s="263" t="s">
        <v>1214</v>
      </c>
      <c r="O1409" s="263" t="s">
        <v>1214</v>
      </c>
      <c r="P1409" s="263" t="s">
        <v>1214</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5" customHeight="1" x14ac:dyDescent="0.25">
      <c r="A1410" s="263" t="s">
        <v>1215</v>
      </c>
      <c r="B1410" s="263" t="s">
        <v>1216</v>
      </c>
      <c r="C1410" s="263" t="s">
        <v>1216</v>
      </c>
      <c r="D1410" s="263" t="s">
        <v>1216</v>
      </c>
      <c r="E1410" s="263" t="s">
        <v>1216</v>
      </c>
      <c r="F1410" s="263" t="s">
        <v>1216</v>
      </c>
      <c r="G1410" s="263" t="s">
        <v>1216</v>
      </c>
      <c r="H1410" s="263" t="s">
        <v>1216</v>
      </c>
      <c r="I1410" s="263" t="s">
        <v>1216</v>
      </c>
      <c r="J1410" s="263" t="s">
        <v>1216</v>
      </c>
      <c r="K1410" s="263" t="s">
        <v>1216</v>
      </c>
      <c r="L1410" s="263" t="s">
        <v>1216</v>
      </c>
      <c r="M1410" s="263" t="s">
        <v>1216</v>
      </c>
      <c r="N1410" s="263" t="s">
        <v>1216</v>
      </c>
      <c r="O1410" s="263" t="s">
        <v>1216</v>
      </c>
      <c r="P1410" s="263" t="s">
        <v>1216</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x14ac:dyDescent="0.25">
      <c r="A1411" s="263" t="s">
        <v>1217</v>
      </c>
      <c r="B1411" s="263" t="s">
        <v>1218</v>
      </c>
      <c r="C1411" s="263" t="s">
        <v>1218</v>
      </c>
      <c r="D1411" s="263" t="s">
        <v>1218</v>
      </c>
      <c r="E1411" s="263" t="s">
        <v>1218</v>
      </c>
      <c r="F1411" s="263" t="s">
        <v>1218</v>
      </c>
      <c r="G1411" s="263" t="s">
        <v>1218</v>
      </c>
      <c r="H1411" s="263" t="s">
        <v>1218</v>
      </c>
      <c r="I1411" s="263" t="s">
        <v>1218</v>
      </c>
      <c r="J1411" s="263" t="s">
        <v>1218</v>
      </c>
      <c r="K1411" s="263" t="s">
        <v>1218</v>
      </c>
      <c r="L1411" s="263" t="s">
        <v>1218</v>
      </c>
      <c r="M1411" s="263" t="s">
        <v>1218</v>
      </c>
      <c r="N1411" s="263" t="s">
        <v>1218</v>
      </c>
      <c r="O1411" s="263" t="s">
        <v>1218</v>
      </c>
      <c r="P1411" s="263" t="s">
        <v>1218</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63" t="s">
        <v>1219</v>
      </c>
      <c r="B1412" s="263" t="s">
        <v>1220</v>
      </c>
      <c r="C1412" s="263" t="s">
        <v>1220</v>
      </c>
      <c r="D1412" s="263" t="s">
        <v>1220</v>
      </c>
      <c r="E1412" s="263" t="s">
        <v>1220</v>
      </c>
      <c r="F1412" s="263" t="s">
        <v>1220</v>
      </c>
      <c r="G1412" s="263" t="s">
        <v>1220</v>
      </c>
      <c r="H1412" s="263" t="s">
        <v>1220</v>
      </c>
      <c r="I1412" s="263" t="s">
        <v>1220</v>
      </c>
      <c r="J1412" s="263" t="s">
        <v>1220</v>
      </c>
      <c r="K1412" s="263" t="s">
        <v>1220</v>
      </c>
      <c r="L1412" s="263" t="s">
        <v>1220</v>
      </c>
      <c r="M1412" s="263" t="s">
        <v>1220</v>
      </c>
      <c r="N1412" s="263" t="s">
        <v>1220</v>
      </c>
      <c r="O1412" s="263" t="s">
        <v>1220</v>
      </c>
      <c r="P1412" s="263" t="s">
        <v>1220</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6" t="s">
        <v>111</v>
      </c>
      <c r="B1414" s="266"/>
      <c r="C1414" s="266"/>
      <c r="D1414" s="266"/>
      <c r="E1414" s="266"/>
      <c r="F1414" s="266"/>
      <c r="G1414" s="266"/>
      <c r="H1414" s="266"/>
      <c r="I1414" s="266"/>
      <c r="J1414" s="266"/>
      <c r="K1414" s="266"/>
      <c r="L1414" s="266"/>
      <c r="M1414" s="266"/>
      <c r="N1414" s="266"/>
      <c r="O1414" s="266"/>
      <c r="P1414" s="266"/>
      <c r="Q1414" s="73" t="s">
        <v>99</v>
      </c>
      <c r="R1414" s="267" t="s">
        <v>100</v>
      </c>
      <c r="S1414" s="267"/>
      <c r="T1414" s="267"/>
      <c r="U1414" s="267"/>
      <c r="V1414" s="267"/>
      <c r="W1414" s="267"/>
      <c r="X1414" s="267"/>
      <c r="Y1414" s="267"/>
      <c r="Z1414" s="267"/>
      <c r="AA1414" s="267"/>
      <c r="AB1414" s="267"/>
      <c r="AC1414" s="267"/>
      <c r="AD1414" s="267"/>
      <c r="AE1414" s="267"/>
      <c r="AF1414" s="74" t="s">
        <v>99</v>
      </c>
      <c r="AG1414" s="268" t="s">
        <v>8</v>
      </c>
      <c r="AH1414" s="268"/>
      <c r="AI1414" s="268"/>
      <c r="AJ1414" s="268"/>
      <c r="AK1414" s="268"/>
      <c r="AL1414" s="268"/>
      <c r="AM1414" s="268"/>
      <c r="AN1414" s="268"/>
      <c r="AO1414" s="268"/>
      <c r="AP1414" s="268"/>
      <c r="AQ1414" s="268"/>
      <c r="AR1414" s="268"/>
      <c r="AS1414" s="268"/>
      <c r="AT1414" s="268"/>
    </row>
    <row r="1415" spans="1:46" ht="45" customHeight="1" x14ac:dyDescent="0.25">
      <c r="A1415" s="263" t="s">
        <v>1221</v>
      </c>
      <c r="B1415" s="263" t="s">
        <v>1222</v>
      </c>
      <c r="C1415" s="263" t="s">
        <v>1222</v>
      </c>
      <c r="D1415" s="263" t="s">
        <v>1222</v>
      </c>
      <c r="E1415" s="263" t="s">
        <v>1222</v>
      </c>
      <c r="F1415" s="263" t="s">
        <v>1222</v>
      </c>
      <c r="G1415" s="263" t="s">
        <v>1222</v>
      </c>
      <c r="H1415" s="263" t="s">
        <v>1222</v>
      </c>
      <c r="I1415" s="263" t="s">
        <v>1222</v>
      </c>
      <c r="J1415" s="263" t="s">
        <v>1222</v>
      </c>
      <c r="K1415" s="263" t="s">
        <v>1222</v>
      </c>
      <c r="L1415" s="263" t="s">
        <v>1222</v>
      </c>
      <c r="M1415" s="263" t="s">
        <v>1222</v>
      </c>
      <c r="N1415" s="263" t="s">
        <v>1222</v>
      </c>
      <c r="O1415" s="263" t="s">
        <v>1222</v>
      </c>
      <c r="P1415" s="263" t="s">
        <v>1222</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x14ac:dyDescent="0.25">
      <c r="A1416" s="263" t="s">
        <v>1223</v>
      </c>
      <c r="B1416" s="263" t="s">
        <v>1224</v>
      </c>
      <c r="C1416" s="263" t="s">
        <v>1224</v>
      </c>
      <c r="D1416" s="263" t="s">
        <v>1224</v>
      </c>
      <c r="E1416" s="263" t="s">
        <v>1224</v>
      </c>
      <c r="F1416" s="263" t="s">
        <v>1224</v>
      </c>
      <c r="G1416" s="263" t="s">
        <v>1224</v>
      </c>
      <c r="H1416" s="263" t="s">
        <v>1224</v>
      </c>
      <c r="I1416" s="263" t="s">
        <v>1224</v>
      </c>
      <c r="J1416" s="263" t="s">
        <v>1224</v>
      </c>
      <c r="K1416" s="263" t="s">
        <v>1224</v>
      </c>
      <c r="L1416" s="263" t="s">
        <v>1224</v>
      </c>
      <c r="M1416" s="263" t="s">
        <v>1224</v>
      </c>
      <c r="N1416" s="263" t="s">
        <v>1224</v>
      </c>
      <c r="O1416" s="263" t="s">
        <v>1224</v>
      </c>
      <c r="P1416" s="263" t="s">
        <v>1224</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x14ac:dyDescent="0.25">
      <c r="A1417" s="263" t="s">
        <v>1225</v>
      </c>
      <c r="B1417" s="263" t="s">
        <v>1226</v>
      </c>
      <c r="C1417" s="263" t="s">
        <v>1226</v>
      </c>
      <c r="D1417" s="263" t="s">
        <v>1226</v>
      </c>
      <c r="E1417" s="263" t="s">
        <v>1226</v>
      </c>
      <c r="F1417" s="263" t="s">
        <v>1226</v>
      </c>
      <c r="G1417" s="263" t="s">
        <v>1226</v>
      </c>
      <c r="H1417" s="263" t="s">
        <v>1226</v>
      </c>
      <c r="I1417" s="263" t="s">
        <v>1226</v>
      </c>
      <c r="J1417" s="263" t="s">
        <v>1226</v>
      </c>
      <c r="K1417" s="263" t="s">
        <v>1226</v>
      </c>
      <c r="L1417" s="263" t="s">
        <v>1226</v>
      </c>
      <c r="M1417" s="263" t="s">
        <v>1226</v>
      </c>
      <c r="N1417" s="263" t="s">
        <v>1226</v>
      </c>
      <c r="O1417" s="263" t="s">
        <v>1226</v>
      </c>
      <c r="P1417" s="263" t="s">
        <v>1226</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650000000000006" customHeight="1" x14ac:dyDescent="0.25">
      <c r="A1418" s="263" t="s">
        <v>1227</v>
      </c>
      <c r="B1418" s="263" t="s">
        <v>1228</v>
      </c>
      <c r="C1418" s="263" t="s">
        <v>1228</v>
      </c>
      <c r="D1418" s="263" t="s">
        <v>1228</v>
      </c>
      <c r="E1418" s="263" t="s">
        <v>1228</v>
      </c>
      <c r="F1418" s="263" t="s">
        <v>1228</v>
      </c>
      <c r="G1418" s="263" t="s">
        <v>1228</v>
      </c>
      <c r="H1418" s="263" t="s">
        <v>1228</v>
      </c>
      <c r="I1418" s="263" t="s">
        <v>1228</v>
      </c>
      <c r="J1418" s="263" t="s">
        <v>1228</v>
      </c>
      <c r="K1418" s="263" t="s">
        <v>1228</v>
      </c>
      <c r="L1418" s="263" t="s">
        <v>1228</v>
      </c>
      <c r="M1418" s="263" t="s">
        <v>1228</v>
      </c>
      <c r="N1418" s="263" t="s">
        <v>1228</v>
      </c>
      <c r="O1418" s="263" t="s">
        <v>1228</v>
      </c>
      <c r="P1418" s="263" t="s">
        <v>1228</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263" t="s">
        <v>1229</v>
      </c>
      <c r="B1419" s="263" t="s">
        <v>1230</v>
      </c>
      <c r="C1419" s="263" t="s">
        <v>1230</v>
      </c>
      <c r="D1419" s="263" t="s">
        <v>1230</v>
      </c>
      <c r="E1419" s="263" t="s">
        <v>1230</v>
      </c>
      <c r="F1419" s="263" t="s">
        <v>1230</v>
      </c>
      <c r="G1419" s="263" t="s">
        <v>1230</v>
      </c>
      <c r="H1419" s="263" t="s">
        <v>1230</v>
      </c>
      <c r="I1419" s="263" t="s">
        <v>1230</v>
      </c>
      <c r="J1419" s="263" t="s">
        <v>1230</v>
      </c>
      <c r="K1419" s="263" t="s">
        <v>1230</v>
      </c>
      <c r="L1419" s="263" t="s">
        <v>1230</v>
      </c>
      <c r="M1419" s="263" t="s">
        <v>1230</v>
      </c>
      <c r="N1419" s="263" t="s">
        <v>1230</v>
      </c>
      <c r="O1419" s="263" t="s">
        <v>1230</v>
      </c>
      <c r="P1419" s="263" t="s">
        <v>1230</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1231</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96</v>
      </c>
      <c r="AH1422" s="254"/>
      <c r="AI1422" s="254"/>
      <c r="AJ1422" s="254"/>
      <c r="AK1422" s="75">
        <f>(('Artículo 121 (resumen PI)'!C47*0.8+'Artículo 121 (resumen PI)'!F47*0.2)+('Artículo 121 (resumen PNT)'!C47*0.8+'Artículo 121 (resumen PNT)'!F47*0.2))/2</f>
        <v>99.999999999999901</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1232</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76</v>
      </c>
      <c r="B1427" s="269"/>
      <c r="C1427" s="269"/>
      <c r="D1427" s="269"/>
      <c r="E1427" s="269"/>
      <c r="F1427" s="269"/>
      <c r="G1427" s="269"/>
      <c r="H1427" s="269"/>
      <c r="I1427" s="269"/>
      <c r="J1427" s="269"/>
      <c r="K1427" s="269"/>
      <c r="L1427" s="269"/>
      <c r="M1427" s="269"/>
      <c r="N1427" s="269"/>
      <c r="O1427" s="269"/>
      <c r="P1427" s="269"/>
      <c r="Q1427" s="69" t="s">
        <v>99</v>
      </c>
      <c r="R1427" s="270" t="s">
        <v>100</v>
      </c>
      <c r="S1427" s="270"/>
      <c r="T1427" s="270"/>
      <c r="U1427" s="270"/>
      <c r="V1427" s="270"/>
      <c r="W1427" s="270"/>
      <c r="X1427" s="270"/>
      <c r="Y1427" s="270"/>
      <c r="Z1427" s="270"/>
      <c r="AA1427" s="270"/>
      <c r="AB1427" s="270"/>
      <c r="AC1427" s="270"/>
      <c r="AD1427" s="270"/>
      <c r="AE1427" s="270"/>
      <c r="AF1427" s="70" t="s">
        <v>99</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3" t="s">
        <v>1233</v>
      </c>
      <c r="B1428" s="263" t="s">
        <v>1061</v>
      </c>
      <c r="C1428" s="263" t="s">
        <v>1061</v>
      </c>
      <c r="D1428" s="263" t="s">
        <v>1061</v>
      </c>
      <c r="E1428" s="263" t="s">
        <v>1061</v>
      </c>
      <c r="F1428" s="263" t="s">
        <v>1061</v>
      </c>
      <c r="G1428" s="263" t="s">
        <v>1061</v>
      </c>
      <c r="H1428" s="263" t="s">
        <v>1061</v>
      </c>
      <c r="I1428" s="263" t="s">
        <v>1061</v>
      </c>
      <c r="J1428" s="263" t="s">
        <v>1061</v>
      </c>
      <c r="K1428" s="263" t="s">
        <v>1061</v>
      </c>
      <c r="L1428" s="263" t="s">
        <v>1061</v>
      </c>
      <c r="M1428" s="263" t="s">
        <v>1061</v>
      </c>
      <c r="N1428" s="263" t="s">
        <v>1061</v>
      </c>
      <c r="O1428" s="263" t="s">
        <v>1061</v>
      </c>
      <c r="P1428" s="263" t="s">
        <v>1061</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263" t="s">
        <v>1062</v>
      </c>
      <c r="B1429" s="263" t="s">
        <v>1063</v>
      </c>
      <c r="C1429" s="263" t="s">
        <v>1063</v>
      </c>
      <c r="D1429" s="263" t="s">
        <v>1063</v>
      </c>
      <c r="E1429" s="263" t="s">
        <v>1063</v>
      </c>
      <c r="F1429" s="263" t="s">
        <v>1063</v>
      </c>
      <c r="G1429" s="263" t="s">
        <v>1063</v>
      </c>
      <c r="H1429" s="263" t="s">
        <v>1063</v>
      </c>
      <c r="I1429" s="263" t="s">
        <v>1063</v>
      </c>
      <c r="J1429" s="263" t="s">
        <v>1063</v>
      </c>
      <c r="K1429" s="263" t="s">
        <v>1063</v>
      </c>
      <c r="L1429" s="263" t="s">
        <v>1063</v>
      </c>
      <c r="M1429" s="263" t="s">
        <v>1063</v>
      </c>
      <c r="N1429" s="263" t="s">
        <v>1063</v>
      </c>
      <c r="O1429" s="263" t="s">
        <v>1063</v>
      </c>
      <c r="P1429" s="263" t="s">
        <v>1063</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x14ac:dyDescent="0.25">
      <c r="A1430" s="263" t="s">
        <v>1234</v>
      </c>
      <c r="B1430" s="263" t="s">
        <v>1235</v>
      </c>
      <c r="C1430" s="263" t="s">
        <v>1235</v>
      </c>
      <c r="D1430" s="263" t="s">
        <v>1235</v>
      </c>
      <c r="E1430" s="263" t="s">
        <v>1235</v>
      </c>
      <c r="F1430" s="263" t="s">
        <v>1235</v>
      </c>
      <c r="G1430" s="263" t="s">
        <v>1235</v>
      </c>
      <c r="H1430" s="263" t="s">
        <v>1235</v>
      </c>
      <c r="I1430" s="263" t="s">
        <v>1235</v>
      </c>
      <c r="J1430" s="263" t="s">
        <v>1235</v>
      </c>
      <c r="K1430" s="263" t="s">
        <v>1235</v>
      </c>
      <c r="L1430" s="263" t="s">
        <v>1235</v>
      </c>
      <c r="M1430" s="263" t="s">
        <v>1235</v>
      </c>
      <c r="N1430" s="263" t="s">
        <v>1235</v>
      </c>
      <c r="O1430" s="263" t="s">
        <v>1235</v>
      </c>
      <c r="P1430" s="263" t="s">
        <v>1235</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3" t="s">
        <v>1236</v>
      </c>
      <c r="B1431" s="263" t="s">
        <v>1237</v>
      </c>
      <c r="C1431" s="263" t="s">
        <v>1237</v>
      </c>
      <c r="D1431" s="263" t="s">
        <v>1237</v>
      </c>
      <c r="E1431" s="263" t="s">
        <v>1237</v>
      </c>
      <c r="F1431" s="263" t="s">
        <v>1237</v>
      </c>
      <c r="G1431" s="263" t="s">
        <v>1237</v>
      </c>
      <c r="H1431" s="263" t="s">
        <v>1237</v>
      </c>
      <c r="I1431" s="263" t="s">
        <v>1237</v>
      </c>
      <c r="J1431" s="263" t="s">
        <v>1237</v>
      </c>
      <c r="K1431" s="263" t="s">
        <v>1237</v>
      </c>
      <c r="L1431" s="263" t="s">
        <v>1237</v>
      </c>
      <c r="M1431" s="263" t="s">
        <v>1237</v>
      </c>
      <c r="N1431" s="263" t="s">
        <v>1237</v>
      </c>
      <c r="O1431" s="263" t="s">
        <v>1237</v>
      </c>
      <c r="P1431" s="263" t="s">
        <v>1237</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1238</v>
      </c>
      <c r="B1432" s="263" t="s">
        <v>1239</v>
      </c>
      <c r="C1432" s="263" t="s">
        <v>1239</v>
      </c>
      <c r="D1432" s="263" t="s">
        <v>1239</v>
      </c>
      <c r="E1432" s="263" t="s">
        <v>1239</v>
      </c>
      <c r="F1432" s="263" t="s">
        <v>1239</v>
      </c>
      <c r="G1432" s="263" t="s">
        <v>1239</v>
      </c>
      <c r="H1432" s="263" t="s">
        <v>1239</v>
      </c>
      <c r="I1432" s="263" t="s">
        <v>1239</v>
      </c>
      <c r="J1432" s="263" t="s">
        <v>1239</v>
      </c>
      <c r="K1432" s="263" t="s">
        <v>1239</v>
      </c>
      <c r="L1432" s="263" t="s">
        <v>1239</v>
      </c>
      <c r="M1432" s="263" t="s">
        <v>1239</v>
      </c>
      <c r="N1432" s="263" t="s">
        <v>1239</v>
      </c>
      <c r="O1432" s="263" t="s">
        <v>1239</v>
      </c>
      <c r="P1432" s="263" t="s">
        <v>1239</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1240</v>
      </c>
      <c r="B1433" s="263" t="s">
        <v>1241</v>
      </c>
      <c r="C1433" s="263" t="s">
        <v>1241</v>
      </c>
      <c r="D1433" s="263" t="s">
        <v>1241</v>
      </c>
      <c r="E1433" s="263" t="s">
        <v>1241</v>
      </c>
      <c r="F1433" s="263" t="s">
        <v>1241</v>
      </c>
      <c r="G1433" s="263" t="s">
        <v>1241</v>
      </c>
      <c r="H1433" s="263" t="s">
        <v>1241</v>
      </c>
      <c r="I1433" s="263" t="s">
        <v>1241</v>
      </c>
      <c r="J1433" s="263" t="s">
        <v>1241</v>
      </c>
      <c r="K1433" s="263" t="s">
        <v>1241</v>
      </c>
      <c r="L1433" s="263" t="s">
        <v>1241</v>
      </c>
      <c r="M1433" s="263" t="s">
        <v>1241</v>
      </c>
      <c r="N1433" s="263" t="s">
        <v>1241</v>
      </c>
      <c r="O1433" s="263" t="s">
        <v>1241</v>
      </c>
      <c r="P1433" s="263" t="s">
        <v>1241</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x14ac:dyDescent="0.25">
      <c r="A1434" s="263" t="s">
        <v>1242</v>
      </c>
      <c r="B1434" s="263" t="s">
        <v>1241</v>
      </c>
      <c r="C1434" s="263" t="s">
        <v>1241</v>
      </c>
      <c r="D1434" s="263" t="s">
        <v>1241</v>
      </c>
      <c r="E1434" s="263" t="s">
        <v>1241</v>
      </c>
      <c r="F1434" s="263" t="s">
        <v>1241</v>
      </c>
      <c r="G1434" s="263" t="s">
        <v>1241</v>
      </c>
      <c r="H1434" s="263" t="s">
        <v>1241</v>
      </c>
      <c r="I1434" s="263" t="s">
        <v>1241</v>
      </c>
      <c r="J1434" s="263" t="s">
        <v>1241</v>
      </c>
      <c r="K1434" s="263" t="s">
        <v>1241</v>
      </c>
      <c r="L1434" s="263" t="s">
        <v>1241</v>
      </c>
      <c r="M1434" s="263" t="s">
        <v>1241</v>
      </c>
      <c r="N1434" s="263" t="s">
        <v>1241</v>
      </c>
      <c r="O1434" s="263" t="s">
        <v>1241</v>
      </c>
      <c r="P1434" s="263" t="s">
        <v>1241</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x14ac:dyDescent="0.25">
      <c r="A1435" s="263" t="s">
        <v>1243</v>
      </c>
      <c r="B1435" s="263" t="s">
        <v>1244</v>
      </c>
      <c r="C1435" s="263" t="s">
        <v>1244</v>
      </c>
      <c r="D1435" s="263" t="s">
        <v>1244</v>
      </c>
      <c r="E1435" s="263" t="s">
        <v>1244</v>
      </c>
      <c r="F1435" s="263" t="s">
        <v>1244</v>
      </c>
      <c r="G1435" s="263" t="s">
        <v>1244</v>
      </c>
      <c r="H1435" s="263" t="s">
        <v>1244</v>
      </c>
      <c r="I1435" s="263" t="s">
        <v>1244</v>
      </c>
      <c r="J1435" s="263" t="s">
        <v>1244</v>
      </c>
      <c r="K1435" s="263" t="s">
        <v>1244</v>
      </c>
      <c r="L1435" s="263" t="s">
        <v>1244</v>
      </c>
      <c r="M1435" s="263" t="s">
        <v>1244</v>
      </c>
      <c r="N1435" s="263" t="s">
        <v>1244</v>
      </c>
      <c r="O1435" s="263" t="s">
        <v>1244</v>
      </c>
      <c r="P1435" s="263" t="s">
        <v>1244</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1245</v>
      </c>
      <c r="B1436" s="263" t="s">
        <v>1246</v>
      </c>
      <c r="C1436" s="263" t="s">
        <v>1246</v>
      </c>
      <c r="D1436" s="263" t="s">
        <v>1246</v>
      </c>
      <c r="E1436" s="263" t="s">
        <v>1246</v>
      </c>
      <c r="F1436" s="263" t="s">
        <v>1246</v>
      </c>
      <c r="G1436" s="263" t="s">
        <v>1246</v>
      </c>
      <c r="H1436" s="263" t="s">
        <v>1246</v>
      </c>
      <c r="I1436" s="263" t="s">
        <v>1246</v>
      </c>
      <c r="J1436" s="263" t="s">
        <v>1246</v>
      </c>
      <c r="K1436" s="263" t="s">
        <v>1246</v>
      </c>
      <c r="L1436" s="263" t="s">
        <v>1246</v>
      </c>
      <c r="M1436" s="263" t="s">
        <v>1246</v>
      </c>
      <c r="N1436" s="263" t="s">
        <v>1246</v>
      </c>
      <c r="O1436" s="263" t="s">
        <v>1246</v>
      </c>
      <c r="P1436" s="263" t="s">
        <v>1246</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1247</v>
      </c>
      <c r="B1437" s="263" t="s">
        <v>1248</v>
      </c>
      <c r="C1437" s="263" t="s">
        <v>1248</v>
      </c>
      <c r="D1437" s="263" t="s">
        <v>1248</v>
      </c>
      <c r="E1437" s="263" t="s">
        <v>1248</v>
      </c>
      <c r="F1437" s="263" t="s">
        <v>1248</v>
      </c>
      <c r="G1437" s="263" t="s">
        <v>1248</v>
      </c>
      <c r="H1437" s="263" t="s">
        <v>1248</v>
      </c>
      <c r="I1437" s="263" t="s">
        <v>1248</v>
      </c>
      <c r="J1437" s="263" t="s">
        <v>1248</v>
      </c>
      <c r="K1437" s="263" t="s">
        <v>1248</v>
      </c>
      <c r="L1437" s="263" t="s">
        <v>1248</v>
      </c>
      <c r="M1437" s="263" t="s">
        <v>1248</v>
      </c>
      <c r="N1437" s="263" t="s">
        <v>1248</v>
      </c>
      <c r="O1437" s="263" t="s">
        <v>1248</v>
      </c>
      <c r="P1437" s="263" t="s">
        <v>1248</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1249</v>
      </c>
      <c r="B1438" s="263" t="s">
        <v>1250</v>
      </c>
      <c r="C1438" s="263" t="s">
        <v>1250</v>
      </c>
      <c r="D1438" s="263" t="s">
        <v>1250</v>
      </c>
      <c r="E1438" s="263" t="s">
        <v>1250</v>
      </c>
      <c r="F1438" s="263" t="s">
        <v>1250</v>
      </c>
      <c r="G1438" s="263" t="s">
        <v>1250</v>
      </c>
      <c r="H1438" s="263" t="s">
        <v>1250</v>
      </c>
      <c r="I1438" s="263" t="s">
        <v>1250</v>
      </c>
      <c r="J1438" s="263" t="s">
        <v>1250</v>
      </c>
      <c r="K1438" s="263" t="s">
        <v>1250</v>
      </c>
      <c r="L1438" s="263" t="s">
        <v>1250</v>
      </c>
      <c r="M1438" s="263" t="s">
        <v>1250</v>
      </c>
      <c r="N1438" s="263" t="s">
        <v>1250</v>
      </c>
      <c r="O1438" s="263" t="s">
        <v>1250</v>
      </c>
      <c r="P1438" s="263" t="s">
        <v>1250</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1251</v>
      </c>
      <c r="B1439" s="263" t="s">
        <v>1252</v>
      </c>
      <c r="C1439" s="263" t="s">
        <v>1252</v>
      </c>
      <c r="D1439" s="263" t="s">
        <v>1252</v>
      </c>
      <c r="E1439" s="263" t="s">
        <v>1252</v>
      </c>
      <c r="F1439" s="263" t="s">
        <v>1252</v>
      </c>
      <c r="G1439" s="263" t="s">
        <v>1252</v>
      </c>
      <c r="H1439" s="263" t="s">
        <v>1252</v>
      </c>
      <c r="I1439" s="263" t="s">
        <v>1252</v>
      </c>
      <c r="J1439" s="263" t="s">
        <v>1252</v>
      </c>
      <c r="K1439" s="263" t="s">
        <v>1252</v>
      </c>
      <c r="L1439" s="263" t="s">
        <v>1252</v>
      </c>
      <c r="M1439" s="263" t="s">
        <v>1252</v>
      </c>
      <c r="N1439" s="263" t="s">
        <v>1252</v>
      </c>
      <c r="O1439" s="263" t="s">
        <v>1252</v>
      </c>
      <c r="P1439" s="263" t="s">
        <v>1252</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1253</v>
      </c>
      <c r="B1440" s="263" t="s">
        <v>1254</v>
      </c>
      <c r="C1440" s="263" t="s">
        <v>1254</v>
      </c>
      <c r="D1440" s="263" t="s">
        <v>1254</v>
      </c>
      <c r="E1440" s="263" t="s">
        <v>1254</v>
      </c>
      <c r="F1440" s="263" t="s">
        <v>1254</v>
      </c>
      <c r="G1440" s="263" t="s">
        <v>1254</v>
      </c>
      <c r="H1440" s="263" t="s">
        <v>1254</v>
      </c>
      <c r="I1440" s="263" t="s">
        <v>1254</v>
      </c>
      <c r="J1440" s="263" t="s">
        <v>1254</v>
      </c>
      <c r="K1440" s="263" t="s">
        <v>1254</v>
      </c>
      <c r="L1440" s="263" t="s">
        <v>1254</v>
      </c>
      <c r="M1440" s="263" t="s">
        <v>1254</v>
      </c>
      <c r="N1440" s="263" t="s">
        <v>1254</v>
      </c>
      <c r="O1440" s="263" t="s">
        <v>1254</v>
      </c>
      <c r="P1440" s="263" t="s">
        <v>1254</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x14ac:dyDescent="0.25">
      <c r="A1441" s="263" t="s">
        <v>1255</v>
      </c>
      <c r="B1441" s="263" t="s">
        <v>1256</v>
      </c>
      <c r="C1441" s="263" t="s">
        <v>1256</v>
      </c>
      <c r="D1441" s="263" t="s">
        <v>1256</v>
      </c>
      <c r="E1441" s="263" t="s">
        <v>1256</v>
      </c>
      <c r="F1441" s="263" t="s">
        <v>1256</v>
      </c>
      <c r="G1441" s="263" t="s">
        <v>1256</v>
      </c>
      <c r="H1441" s="263" t="s">
        <v>1256</v>
      </c>
      <c r="I1441" s="263" t="s">
        <v>1256</v>
      </c>
      <c r="J1441" s="263" t="s">
        <v>1256</v>
      </c>
      <c r="K1441" s="263" t="s">
        <v>1256</v>
      </c>
      <c r="L1441" s="263" t="s">
        <v>1256</v>
      </c>
      <c r="M1441" s="263" t="s">
        <v>1256</v>
      </c>
      <c r="N1441" s="263" t="s">
        <v>1256</v>
      </c>
      <c r="O1441" s="263" t="s">
        <v>1256</v>
      </c>
      <c r="P1441" s="263" t="s">
        <v>1256</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1257</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x14ac:dyDescent="0.25">
      <c r="A1443" s="263" t="s">
        <v>1120</v>
      </c>
      <c r="B1443" s="263" t="s">
        <v>1121</v>
      </c>
      <c r="C1443" s="263" t="s">
        <v>1121</v>
      </c>
      <c r="D1443" s="263" t="s">
        <v>1121</v>
      </c>
      <c r="E1443" s="263" t="s">
        <v>1121</v>
      </c>
      <c r="F1443" s="263" t="s">
        <v>1121</v>
      </c>
      <c r="G1443" s="263" t="s">
        <v>1121</v>
      </c>
      <c r="H1443" s="263" t="s">
        <v>1121</v>
      </c>
      <c r="I1443" s="263" t="s">
        <v>1121</v>
      </c>
      <c r="J1443" s="263" t="s">
        <v>1121</v>
      </c>
      <c r="K1443" s="263" t="s">
        <v>1121</v>
      </c>
      <c r="L1443" s="263" t="s">
        <v>1121</v>
      </c>
      <c r="M1443" s="263" t="s">
        <v>1121</v>
      </c>
      <c r="N1443" s="263" t="s">
        <v>1121</v>
      </c>
      <c r="O1443" s="263" t="s">
        <v>1121</v>
      </c>
      <c r="P1443" s="263" t="s">
        <v>1121</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x14ac:dyDescent="0.25">
      <c r="A1444" s="263" t="s">
        <v>1258</v>
      </c>
      <c r="B1444" s="263" t="s">
        <v>1259</v>
      </c>
      <c r="C1444" s="263" t="s">
        <v>1259</v>
      </c>
      <c r="D1444" s="263" t="s">
        <v>1259</v>
      </c>
      <c r="E1444" s="263" t="s">
        <v>1259</v>
      </c>
      <c r="F1444" s="263" t="s">
        <v>1259</v>
      </c>
      <c r="G1444" s="263" t="s">
        <v>1259</v>
      </c>
      <c r="H1444" s="263" t="s">
        <v>1259</v>
      </c>
      <c r="I1444" s="263" t="s">
        <v>1259</v>
      </c>
      <c r="J1444" s="263" t="s">
        <v>1259</v>
      </c>
      <c r="K1444" s="263" t="s">
        <v>1259</v>
      </c>
      <c r="L1444" s="263" t="s">
        <v>1259</v>
      </c>
      <c r="M1444" s="263" t="s">
        <v>1259</v>
      </c>
      <c r="N1444" s="263" t="s">
        <v>1259</v>
      </c>
      <c r="O1444" s="263" t="s">
        <v>1259</v>
      </c>
      <c r="P1444" s="263" t="s">
        <v>1259</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x14ac:dyDescent="0.25">
      <c r="A1445" s="263" t="s">
        <v>1260</v>
      </c>
      <c r="B1445" s="263" t="s">
        <v>1261</v>
      </c>
      <c r="C1445" s="263" t="s">
        <v>1261</v>
      </c>
      <c r="D1445" s="263" t="s">
        <v>1261</v>
      </c>
      <c r="E1445" s="263" t="s">
        <v>1261</v>
      </c>
      <c r="F1445" s="263" t="s">
        <v>1261</v>
      </c>
      <c r="G1445" s="263" t="s">
        <v>1261</v>
      </c>
      <c r="H1445" s="263" t="s">
        <v>1261</v>
      </c>
      <c r="I1445" s="263" t="s">
        <v>1261</v>
      </c>
      <c r="J1445" s="263" t="s">
        <v>1261</v>
      </c>
      <c r="K1445" s="263" t="s">
        <v>1261</v>
      </c>
      <c r="L1445" s="263" t="s">
        <v>1261</v>
      </c>
      <c r="M1445" s="263" t="s">
        <v>1261</v>
      </c>
      <c r="N1445" s="263" t="s">
        <v>1261</v>
      </c>
      <c r="O1445" s="263" t="s">
        <v>1261</v>
      </c>
      <c r="P1445" s="263" t="s">
        <v>1261</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1262</v>
      </c>
      <c r="B1446" s="263" t="s">
        <v>1263</v>
      </c>
      <c r="C1446" s="263" t="s">
        <v>1263</v>
      </c>
      <c r="D1446" s="263" t="s">
        <v>1263</v>
      </c>
      <c r="E1446" s="263" t="s">
        <v>1263</v>
      </c>
      <c r="F1446" s="263" t="s">
        <v>1263</v>
      </c>
      <c r="G1446" s="263" t="s">
        <v>1263</v>
      </c>
      <c r="H1446" s="263" t="s">
        <v>1263</v>
      </c>
      <c r="I1446" s="263" t="s">
        <v>1263</v>
      </c>
      <c r="J1446" s="263" t="s">
        <v>1263</v>
      </c>
      <c r="K1446" s="263" t="s">
        <v>1263</v>
      </c>
      <c r="L1446" s="263" t="s">
        <v>1263</v>
      </c>
      <c r="M1446" s="263" t="s">
        <v>1263</v>
      </c>
      <c r="N1446" s="263" t="s">
        <v>1263</v>
      </c>
      <c r="O1446" s="263" t="s">
        <v>1263</v>
      </c>
      <c r="P1446" s="263" t="s">
        <v>1263</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1264</v>
      </c>
      <c r="B1447" s="263" t="s">
        <v>1265</v>
      </c>
      <c r="C1447" s="263" t="s">
        <v>1265</v>
      </c>
      <c r="D1447" s="263" t="s">
        <v>1265</v>
      </c>
      <c r="E1447" s="263" t="s">
        <v>1265</v>
      </c>
      <c r="F1447" s="263" t="s">
        <v>1265</v>
      </c>
      <c r="G1447" s="263" t="s">
        <v>1265</v>
      </c>
      <c r="H1447" s="263" t="s">
        <v>1265</v>
      </c>
      <c r="I1447" s="263" t="s">
        <v>1265</v>
      </c>
      <c r="J1447" s="263" t="s">
        <v>1265</v>
      </c>
      <c r="K1447" s="263" t="s">
        <v>1265</v>
      </c>
      <c r="L1447" s="263" t="s">
        <v>1265</v>
      </c>
      <c r="M1447" s="263" t="s">
        <v>1265</v>
      </c>
      <c r="N1447" s="263" t="s">
        <v>1265</v>
      </c>
      <c r="O1447" s="263" t="s">
        <v>1265</v>
      </c>
      <c r="P1447" s="263" t="s">
        <v>1265</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1266</v>
      </c>
      <c r="B1448" s="263" t="s">
        <v>1267</v>
      </c>
      <c r="C1448" s="263" t="s">
        <v>1267</v>
      </c>
      <c r="D1448" s="263" t="s">
        <v>1267</v>
      </c>
      <c r="E1448" s="263" t="s">
        <v>1267</v>
      </c>
      <c r="F1448" s="263" t="s">
        <v>1267</v>
      </c>
      <c r="G1448" s="263" t="s">
        <v>1267</v>
      </c>
      <c r="H1448" s="263" t="s">
        <v>1267</v>
      </c>
      <c r="I1448" s="263" t="s">
        <v>1267</v>
      </c>
      <c r="J1448" s="263" t="s">
        <v>1267</v>
      </c>
      <c r="K1448" s="263" t="s">
        <v>1267</v>
      </c>
      <c r="L1448" s="263" t="s">
        <v>1267</v>
      </c>
      <c r="M1448" s="263" t="s">
        <v>1267</v>
      </c>
      <c r="N1448" s="263" t="s">
        <v>1267</v>
      </c>
      <c r="O1448" s="263" t="s">
        <v>1267</v>
      </c>
      <c r="P1448" s="263" t="s">
        <v>1267</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3" t="s">
        <v>1268</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84" t="s">
        <v>1269</v>
      </c>
      <c r="B1450" s="284"/>
      <c r="C1450" s="284"/>
      <c r="D1450" s="284"/>
      <c r="E1450" s="284"/>
      <c r="F1450" s="284"/>
      <c r="G1450" s="284"/>
      <c r="H1450" s="284"/>
      <c r="I1450" s="284"/>
      <c r="J1450" s="284"/>
      <c r="K1450" s="284"/>
      <c r="L1450" s="284"/>
      <c r="M1450" s="284"/>
      <c r="N1450" s="284"/>
      <c r="O1450" s="284"/>
      <c r="P1450" s="284"/>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x14ac:dyDescent="0.25">
      <c r="A1451" s="284" t="s">
        <v>1270</v>
      </c>
      <c r="B1451" s="284"/>
      <c r="C1451" s="284"/>
      <c r="D1451" s="284"/>
      <c r="E1451" s="284"/>
      <c r="F1451" s="284"/>
      <c r="G1451" s="284"/>
      <c r="H1451" s="284"/>
      <c r="I1451" s="284"/>
      <c r="J1451" s="284"/>
      <c r="K1451" s="284"/>
      <c r="L1451" s="284"/>
      <c r="M1451" s="284"/>
      <c r="N1451" s="284"/>
      <c r="O1451" s="284"/>
      <c r="P1451" s="284"/>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84" t="s">
        <v>1271</v>
      </c>
      <c r="B1452" s="284"/>
      <c r="C1452" s="284"/>
      <c r="D1452" s="284"/>
      <c r="E1452" s="284"/>
      <c r="F1452" s="284"/>
      <c r="G1452" s="284"/>
      <c r="H1452" s="284"/>
      <c r="I1452" s="284"/>
      <c r="J1452" s="284"/>
      <c r="K1452" s="284"/>
      <c r="L1452" s="284"/>
      <c r="M1452" s="284"/>
      <c r="N1452" s="284"/>
      <c r="O1452" s="284"/>
      <c r="P1452" s="284"/>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150000000000006" customHeight="1" x14ac:dyDescent="0.25">
      <c r="A1453" s="284" t="s">
        <v>1272</v>
      </c>
      <c r="B1453" s="284"/>
      <c r="C1453" s="284"/>
      <c r="D1453" s="284"/>
      <c r="E1453" s="284"/>
      <c r="F1453" s="284"/>
      <c r="G1453" s="284"/>
      <c r="H1453" s="284"/>
      <c r="I1453" s="284"/>
      <c r="J1453" s="284"/>
      <c r="K1453" s="284"/>
      <c r="L1453" s="284"/>
      <c r="M1453" s="284"/>
      <c r="N1453" s="284"/>
      <c r="O1453" s="284"/>
      <c r="P1453" s="284"/>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84" t="s">
        <v>1273</v>
      </c>
      <c r="B1454" s="284"/>
      <c r="C1454" s="284"/>
      <c r="D1454" s="284"/>
      <c r="E1454" s="284"/>
      <c r="F1454" s="284"/>
      <c r="G1454" s="284"/>
      <c r="H1454" s="284"/>
      <c r="I1454" s="284"/>
      <c r="J1454" s="284"/>
      <c r="K1454" s="284"/>
      <c r="L1454" s="284"/>
      <c r="M1454" s="284"/>
      <c r="N1454" s="284"/>
      <c r="O1454" s="284"/>
      <c r="P1454" s="284"/>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84" t="s">
        <v>1274</v>
      </c>
      <c r="B1455" s="284" t="s">
        <v>1275</v>
      </c>
      <c r="C1455" s="284" t="s">
        <v>1275</v>
      </c>
      <c r="D1455" s="284" t="s">
        <v>1275</v>
      </c>
      <c r="E1455" s="284" t="s">
        <v>1275</v>
      </c>
      <c r="F1455" s="284" t="s">
        <v>1275</v>
      </c>
      <c r="G1455" s="284" t="s">
        <v>1275</v>
      </c>
      <c r="H1455" s="284" t="s">
        <v>1275</v>
      </c>
      <c r="I1455" s="284" t="s">
        <v>1275</v>
      </c>
      <c r="J1455" s="284" t="s">
        <v>1275</v>
      </c>
      <c r="K1455" s="284" t="s">
        <v>1275</v>
      </c>
      <c r="L1455" s="284" t="s">
        <v>1275</v>
      </c>
      <c r="M1455" s="284" t="s">
        <v>1275</v>
      </c>
      <c r="N1455" s="284" t="s">
        <v>1275</v>
      </c>
      <c r="O1455" s="284" t="s">
        <v>1275</v>
      </c>
      <c r="P1455" s="284" t="s">
        <v>1275</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x14ac:dyDescent="0.25">
      <c r="A1456" s="284" t="s">
        <v>1276</v>
      </c>
      <c r="B1456" s="284"/>
      <c r="C1456" s="284"/>
      <c r="D1456" s="284"/>
      <c r="E1456" s="284"/>
      <c r="F1456" s="284"/>
      <c r="G1456" s="284"/>
      <c r="H1456" s="284"/>
      <c r="I1456" s="284"/>
      <c r="J1456" s="284"/>
      <c r="K1456" s="284"/>
      <c r="L1456" s="284"/>
      <c r="M1456" s="284"/>
      <c r="N1456" s="284"/>
      <c r="O1456" s="284"/>
      <c r="P1456" s="284"/>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x14ac:dyDescent="0.25">
      <c r="A1457" s="284" t="s">
        <v>1277</v>
      </c>
      <c r="B1457" s="284"/>
      <c r="C1457" s="284"/>
      <c r="D1457" s="284"/>
      <c r="E1457" s="284"/>
      <c r="F1457" s="284"/>
      <c r="G1457" s="284"/>
      <c r="H1457" s="284"/>
      <c r="I1457" s="284"/>
      <c r="J1457" s="284"/>
      <c r="K1457" s="284"/>
      <c r="L1457" s="284"/>
      <c r="M1457" s="284"/>
      <c r="N1457" s="284"/>
      <c r="O1457" s="284"/>
      <c r="P1457" s="284"/>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x14ac:dyDescent="0.25">
      <c r="A1458" s="284" t="s">
        <v>1278</v>
      </c>
      <c r="B1458" s="284"/>
      <c r="C1458" s="284"/>
      <c r="D1458" s="284"/>
      <c r="E1458" s="284"/>
      <c r="F1458" s="284"/>
      <c r="G1458" s="284"/>
      <c r="H1458" s="284"/>
      <c r="I1458" s="284"/>
      <c r="J1458" s="284"/>
      <c r="K1458" s="284"/>
      <c r="L1458" s="284"/>
      <c r="M1458" s="284"/>
      <c r="N1458" s="284"/>
      <c r="O1458" s="284"/>
      <c r="P1458" s="284"/>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84" t="s">
        <v>1279</v>
      </c>
      <c r="B1459" s="284"/>
      <c r="C1459" s="284"/>
      <c r="D1459" s="284"/>
      <c r="E1459" s="284"/>
      <c r="F1459" s="284"/>
      <c r="G1459" s="284"/>
      <c r="H1459" s="284"/>
      <c r="I1459" s="284"/>
      <c r="J1459" s="284"/>
      <c r="K1459" s="284"/>
      <c r="L1459" s="284"/>
      <c r="M1459" s="284"/>
      <c r="N1459" s="284"/>
      <c r="O1459" s="284"/>
      <c r="P1459" s="284"/>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x14ac:dyDescent="0.25">
      <c r="A1460" s="284" t="s">
        <v>1280</v>
      </c>
      <c r="B1460" s="284"/>
      <c r="C1460" s="284"/>
      <c r="D1460" s="284"/>
      <c r="E1460" s="284"/>
      <c r="F1460" s="284"/>
      <c r="G1460" s="284"/>
      <c r="H1460" s="284"/>
      <c r="I1460" s="284"/>
      <c r="J1460" s="284"/>
      <c r="K1460" s="284"/>
      <c r="L1460" s="284"/>
      <c r="M1460" s="284"/>
      <c r="N1460" s="284"/>
      <c r="O1460" s="284"/>
      <c r="P1460" s="284"/>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84" t="s">
        <v>1281</v>
      </c>
      <c r="B1461" s="284"/>
      <c r="C1461" s="284"/>
      <c r="D1461" s="284"/>
      <c r="E1461" s="284"/>
      <c r="F1461" s="284"/>
      <c r="G1461" s="284"/>
      <c r="H1461" s="284"/>
      <c r="I1461" s="284"/>
      <c r="J1461" s="284"/>
      <c r="K1461" s="284"/>
      <c r="L1461" s="284"/>
      <c r="M1461" s="284"/>
      <c r="N1461" s="284"/>
      <c r="O1461" s="284"/>
      <c r="P1461" s="284"/>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x14ac:dyDescent="0.25">
      <c r="A1462" s="284" t="s">
        <v>1282</v>
      </c>
      <c r="B1462" s="284"/>
      <c r="C1462" s="284"/>
      <c r="D1462" s="284"/>
      <c r="E1462" s="284"/>
      <c r="F1462" s="284"/>
      <c r="G1462" s="284"/>
      <c r="H1462" s="284"/>
      <c r="I1462" s="284"/>
      <c r="J1462" s="284"/>
      <c r="K1462" s="284"/>
      <c r="L1462" s="284"/>
      <c r="M1462" s="284"/>
      <c r="N1462" s="284"/>
      <c r="O1462" s="284"/>
      <c r="P1462" s="284"/>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x14ac:dyDescent="0.25">
      <c r="A1463" s="284" t="s">
        <v>1283</v>
      </c>
      <c r="B1463" s="284"/>
      <c r="C1463" s="284"/>
      <c r="D1463" s="284"/>
      <c r="E1463" s="284"/>
      <c r="F1463" s="284"/>
      <c r="G1463" s="284"/>
      <c r="H1463" s="284"/>
      <c r="I1463" s="284"/>
      <c r="J1463" s="284"/>
      <c r="K1463" s="284"/>
      <c r="L1463" s="284"/>
      <c r="M1463" s="284"/>
      <c r="N1463" s="284"/>
      <c r="O1463" s="284"/>
      <c r="P1463" s="284"/>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3" t="s">
        <v>1284</v>
      </c>
      <c r="B1464" s="263" t="s">
        <v>1250</v>
      </c>
      <c r="C1464" s="263" t="s">
        <v>1250</v>
      </c>
      <c r="D1464" s="263" t="s">
        <v>1250</v>
      </c>
      <c r="E1464" s="263" t="s">
        <v>1250</v>
      </c>
      <c r="F1464" s="263" t="s">
        <v>1250</v>
      </c>
      <c r="G1464" s="263" t="s">
        <v>1250</v>
      </c>
      <c r="H1464" s="263" t="s">
        <v>1250</v>
      </c>
      <c r="I1464" s="263" t="s">
        <v>1250</v>
      </c>
      <c r="J1464" s="263" t="s">
        <v>1250</v>
      </c>
      <c r="K1464" s="263" t="s">
        <v>1250</v>
      </c>
      <c r="L1464" s="263" t="s">
        <v>1250</v>
      </c>
      <c r="M1464" s="263" t="s">
        <v>1250</v>
      </c>
      <c r="N1464" s="263" t="s">
        <v>1250</v>
      </c>
      <c r="O1464" s="263" t="s">
        <v>1250</v>
      </c>
      <c r="P1464" s="263" t="s">
        <v>1250</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3" t="s">
        <v>1285</v>
      </c>
      <c r="B1465" s="263" t="s">
        <v>1286</v>
      </c>
      <c r="C1465" s="263" t="s">
        <v>1286</v>
      </c>
      <c r="D1465" s="263" t="s">
        <v>1286</v>
      </c>
      <c r="E1465" s="263" t="s">
        <v>1286</v>
      </c>
      <c r="F1465" s="263" t="s">
        <v>1286</v>
      </c>
      <c r="G1465" s="263" t="s">
        <v>1286</v>
      </c>
      <c r="H1465" s="263" t="s">
        <v>1286</v>
      </c>
      <c r="I1465" s="263" t="s">
        <v>1286</v>
      </c>
      <c r="J1465" s="263" t="s">
        <v>1286</v>
      </c>
      <c r="K1465" s="263" t="s">
        <v>1286</v>
      </c>
      <c r="L1465" s="263" t="s">
        <v>1286</v>
      </c>
      <c r="M1465" s="263" t="s">
        <v>1286</v>
      </c>
      <c r="N1465" s="263" t="s">
        <v>1286</v>
      </c>
      <c r="O1465" s="263" t="s">
        <v>1286</v>
      </c>
      <c r="P1465" s="263" t="s">
        <v>1286</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3" t="s">
        <v>1287</v>
      </c>
      <c r="B1466" s="263" t="s">
        <v>1288</v>
      </c>
      <c r="C1466" s="263" t="s">
        <v>1288</v>
      </c>
      <c r="D1466" s="263" t="s">
        <v>1288</v>
      </c>
      <c r="E1466" s="263" t="s">
        <v>1288</v>
      </c>
      <c r="F1466" s="263" t="s">
        <v>1288</v>
      </c>
      <c r="G1466" s="263" t="s">
        <v>1288</v>
      </c>
      <c r="H1466" s="263" t="s">
        <v>1288</v>
      </c>
      <c r="I1466" s="263" t="s">
        <v>1288</v>
      </c>
      <c r="J1466" s="263" t="s">
        <v>1288</v>
      </c>
      <c r="K1466" s="263" t="s">
        <v>1288</v>
      </c>
      <c r="L1466" s="263" t="s">
        <v>1288</v>
      </c>
      <c r="M1466" s="263" t="s">
        <v>1288</v>
      </c>
      <c r="N1466" s="263" t="s">
        <v>1288</v>
      </c>
      <c r="O1466" s="263" t="s">
        <v>1288</v>
      </c>
      <c r="P1466" s="263" t="s">
        <v>1288</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x14ac:dyDescent="0.25">
      <c r="A1467" s="263" t="s">
        <v>1289</v>
      </c>
      <c r="B1467" s="263" t="s">
        <v>1290</v>
      </c>
      <c r="C1467" s="263" t="s">
        <v>1290</v>
      </c>
      <c r="D1467" s="263" t="s">
        <v>1290</v>
      </c>
      <c r="E1467" s="263" t="s">
        <v>1290</v>
      </c>
      <c r="F1467" s="263" t="s">
        <v>1290</v>
      </c>
      <c r="G1467" s="263" t="s">
        <v>1290</v>
      </c>
      <c r="H1467" s="263" t="s">
        <v>1290</v>
      </c>
      <c r="I1467" s="263" t="s">
        <v>1290</v>
      </c>
      <c r="J1467" s="263" t="s">
        <v>1290</v>
      </c>
      <c r="K1467" s="263" t="s">
        <v>1290</v>
      </c>
      <c r="L1467" s="263" t="s">
        <v>1290</v>
      </c>
      <c r="M1467" s="263" t="s">
        <v>1290</v>
      </c>
      <c r="N1467" s="263" t="s">
        <v>1290</v>
      </c>
      <c r="O1467" s="263" t="s">
        <v>1290</v>
      </c>
      <c r="P1467" s="263" t="s">
        <v>1290</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x14ac:dyDescent="0.25">
      <c r="A1468" s="263" t="s">
        <v>1291</v>
      </c>
      <c r="B1468" s="263" t="s">
        <v>1292</v>
      </c>
      <c r="C1468" s="263" t="s">
        <v>1292</v>
      </c>
      <c r="D1468" s="263" t="s">
        <v>1292</v>
      </c>
      <c r="E1468" s="263" t="s">
        <v>1292</v>
      </c>
      <c r="F1468" s="263" t="s">
        <v>1292</v>
      </c>
      <c r="G1468" s="263" t="s">
        <v>1292</v>
      </c>
      <c r="H1468" s="263" t="s">
        <v>1292</v>
      </c>
      <c r="I1468" s="263" t="s">
        <v>1292</v>
      </c>
      <c r="J1468" s="263" t="s">
        <v>1292</v>
      </c>
      <c r="K1468" s="263" t="s">
        <v>1292</v>
      </c>
      <c r="L1468" s="263" t="s">
        <v>1292</v>
      </c>
      <c r="M1468" s="263" t="s">
        <v>1292</v>
      </c>
      <c r="N1468" s="263" t="s">
        <v>1292</v>
      </c>
      <c r="O1468" s="263" t="s">
        <v>1292</v>
      </c>
      <c r="P1468" s="263" t="s">
        <v>1292</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x14ac:dyDescent="0.25">
      <c r="A1469" s="263" t="s">
        <v>1293</v>
      </c>
      <c r="B1469" s="263" t="s">
        <v>1294</v>
      </c>
      <c r="C1469" s="263" t="s">
        <v>1294</v>
      </c>
      <c r="D1469" s="263" t="s">
        <v>1294</v>
      </c>
      <c r="E1469" s="263" t="s">
        <v>1294</v>
      </c>
      <c r="F1469" s="263" t="s">
        <v>1294</v>
      </c>
      <c r="G1469" s="263" t="s">
        <v>1294</v>
      </c>
      <c r="H1469" s="263" t="s">
        <v>1294</v>
      </c>
      <c r="I1469" s="263" t="s">
        <v>1294</v>
      </c>
      <c r="J1469" s="263" t="s">
        <v>1294</v>
      </c>
      <c r="K1469" s="263" t="s">
        <v>1294</v>
      </c>
      <c r="L1469" s="263" t="s">
        <v>1294</v>
      </c>
      <c r="M1469" s="263" t="s">
        <v>1294</v>
      </c>
      <c r="N1469" s="263" t="s">
        <v>1294</v>
      </c>
      <c r="O1469" s="263" t="s">
        <v>1294</v>
      </c>
      <c r="P1469" s="263" t="s">
        <v>1294</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x14ac:dyDescent="0.25">
      <c r="A1470" s="263" t="s">
        <v>1295</v>
      </c>
      <c r="B1470" s="263" t="s">
        <v>1259</v>
      </c>
      <c r="C1470" s="263" t="s">
        <v>1259</v>
      </c>
      <c r="D1470" s="263" t="s">
        <v>1259</v>
      </c>
      <c r="E1470" s="263" t="s">
        <v>1259</v>
      </c>
      <c r="F1470" s="263" t="s">
        <v>1259</v>
      </c>
      <c r="G1470" s="263" t="s">
        <v>1259</v>
      </c>
      <c r="H1470" s="263" t="s">
        <v>1259</v>
      </c>
      <c r="I1470" s="263" t="s">
        <v>1259</v>
      </c>
      <c r="J1470" s="263" t="s">
        <v>1259</v>
      </c>
      <c r="K1470" s="263" t="s">
        <v>1259</v>
      </c>
      <c r="L1470" s="263" t="s">
        <v>1259</v>
      </c>
      <c r="M1470" s="263" t="s">
        <v>1259</v>
      </c>
      <c r="N1470" s="263" t="s">
        <v>1259</v>
      </c>
      <c r="O1470" s="263" t="s">
        <v>1259</v>
      </c>
      <c r="P1470" s="263" t="s">
        <v>1259</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3" t="s">
        <v>1296</v>
      </c>
      <c r="B1471" s="263" t="s">
        <v>1297</v>
      </c>
      <c r="C1471" s="263" t="s">
        <v>1297</v>
      </c>
      <c r="D1471" s="263" t="s">
        <v>1297</v>
      </c>
      <c r="E1471" s="263" t="s">
        <v>1297</v>
      </c>
      <c r="F1471" s="263" t="s">
        <v>1297</v>
      </c>
      <c r="G1471" s="263" t="s">
        <v>1297</v>
      </c>
      <c r="H1471" s="263" t="s">
        <v>1297</v>
      </c>
      <c r="I1471" s="263" t="s">
        <v>1297</v>
      </c>
      <c r="J1471" s="263" t="s">
        <v>1297</v>
      </c>
      <c r="K1471" s="263" t="s">
        <v>1297</v>
      </c>
      <c r="L1471" s="263" t="s">
        <v>1297</v>
      </c>
      <c r="M1471" s="263" t="s">
        <v>1297</v>
      </c>
      <c r="N1471" s="263" t="s">
        <v>1297</v>
      </c>
      <c r="O1471" s="263" t="s">
        <v>1297</v>
      </c>
      <c r="P1471" s="263" t="s">
        <v>1297</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1298</v>
      </c>
      <c r="B1472" s="263" t="s">
        <v>1299</v>
      </c>
      <c r="C1472" s="263" t="s">
        <v>1299</v>
      </c>
      <c r="D1472" s="263" t="s">
        <v>1299</v>
      </c>
      <c r="E1472" s="263" t="s">
        <v>1299</v>
      </c>
      <c r="F1472" s="263" t="s">
        <v>1299</v>
      </c>
      <c r="G1472" s="263" t="s">
        <v>1299</v>
      </c>
      <c r="H1472" s="263" t="s">
        <v>1299</v>
      </c>
      <c r="I1472" s="263" t="s">
        <v>1299</v>
      </c>
      <c r="J1472" s="263" t="s">
        <v>1299</v>
      </c>
      <c r="K1472" s="263" t="s">
        <v>1299</v>
      </c>
      <c r="L1472" s="263" t="s">
        <v>1299</v>
      </c>
      <c r="M1472" s="263" t="s">
        <v>1299</v>
      </c>
      <c r="N1472" s="263" t="s">
        <v>1299</v>
      </c>
      <c r="O1472" s="263" t="s">
        <v>1299</v>
      </c>
      <c r="P1472" s="263" t="s">
        <v>1299</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x14ac:dyDescent="0.25">
      <c r="A1473" s="263" t="s">
        <v>1300</v>
      </c>
      <c r="B1473" s="263" t="s">
        <v>1301</v>
      </c>
      <c r="C1473" s="263" t="s">
        <v>1301</v>
      </c>
      <c r="D1473" s="263" t="s">
        <v>1301</v>
      </c>
      <c r="E1473" s="263" t="s">
        <v>1301</v>
      </c>
      <c r="F1473" s="263" t="s">
        <v>1301</v>
      </c>
      <c r="G1473" s="263" t="s">
        <v>1301</v>
      </c>
      <c r="H1473" s="263" t="s">
        <v>1301</v>
      </c>
      <c r="I1473" s="263" t="s">
        <v>1301</v>
      </c>
      <c r="J1473" s="263" t="s">
        <v>1301</v>
      </c>
      <c r="K1473" s="263" t="s">
        <v>1301</v>
      </c>
      <c r="L1473" s="263" t="s">
        <v>1301</v>
      </c>
      <c r="M1473" s="263" t="s">
        <v>1301</v>
      </c>
      <c r="N1473" s="263" t="s">
        <v>1301</v>
      </c>
      <c r="O1473" s="263" t="s">
        <v>1301</v>
      </c>
      <c r="P1473" s="263" t="s">
        <v>1301</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1302</v>
      </c>
      <c r="B1474" s="263" t="s">
        <v>1303</v>
      </c>
      <c r="C1474" s="263" t="s">
        <v>1303</v>
      </c>
      <c r="D1474" s="263" t="s">
        <v>1303</v>
      </c>
      <c r="E1474" s="263" t="s">
        <v>1303</v>
      </c>
      <c r="F1474" s="263" t="s">
        <v>1303</v>
      </c>
      <c r="G1474" s="263" t="s">
        <v>1303</v>
      </c>
      <c r="H1474" s="263" t="s">
        <v>1303</v>
      </c>
      <c r="I1474" s="263" t="s">
        <v>1303</v>
      </c>
      <c r="J1474" s="263" t="s">
        <v>1303</v>
      </c>
      <c r="K1474" s="263" t="s">
        <v>1303</v>
      </c>
      <c r="L1474" s="263" t="s">
        <v>1303</v>
      </c>
      <c r="M1474" s="263" t="s">
        <v>1303</v>
      </c>
      <c r="N1474" s="263" t="s">
        <v>1303</v>
      </c>
      <c r="O1474" s="263" t="s">
        <v>1303</v>
      </c>
      <c r="P1474" s="263" t="s">
        <v>1303</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1304</v>
      </c>
      <c r="B1475" s="263" t="s">
        <v>1305</v>
      </c>
      <c r="C1475" s="263" t="s">
        <v>1305</v>
      </c>
      <c r="D1475" s="263" t="s">
        <v>1305</v>
      </c>
      <c r="E1475" s="263" t="s">
        <v>1305</v>
      </c>
      <c r="F1475" s="263" t="s">
        <v>1305</v>
      </c>
      <c r="G1475" s="263" t="s">
        <v>1305</v>
      </c>
      <c r="H1475" s="263" t="s">
        <v>1305</v>
      </c>
      <c r="I1475" s="263" t="s">
        <v>1305</v>
      </c>
      <c r="J1475" s="263" t="s">
        <v>1305</v>
      </c>
      <c r="K1475" s="263" t="s">
        <v>1305</v>
      </c>
      <c r="L1475" s="263" t="s">
        <v>1305</v>
      </c>
      <c r="M1475" s="263" t="s">
        <v>1305</v>
      </c>
      <c r="N1475" s="263" t="s">
        <v>1305</v>
      </c>
      <c r="O1475" s="263" t="s">
        <v>1305</v>
      </c>
      <c r="P1475" s="263" t="s">
        <v>1305</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x14ac:dyDescent="0.25">
      <c r="A1476" s="263" t="s">
        <v>1306</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1307</v>
      </c>
      <c r="B1477" s="263" t="s">
        <v>1308</v>
      </c>
      <c r="C1477" s="263" t="s">
        <v>1308</v>
      </c>
      <c r="D1477" s="263" t="s">
        <v>1308</v>
      </c>
      <c r="E1477" s="263" t="s">
        <v>1308</v>
      </c>
      <c r="F1477" s="263" t="s">
        <v>1308</v>
      </c>
      <c r="G1477" s="263" t="s">
        <v>1308</v>
      </c>
      <c r="H1477" s="263" t="s">
        <v>1308</v>
      </c>
      <c r="I1477" s="263" t="s">
        <v>1308</v>
      </c>
      <c r="J1477" s="263" t="s">
        <v>1308</v>
      </c>
      <c r="K1477" s="263" t="s">
        <v>1308</v>
      </c>
      <c r="L1477" s="263" t="s">
        <v>1308</v>
      </c>
      <c r="M1477" s="263" t="s">
        <v>1308</v>
      </c>
      <c r="N1477" s="263" t="s">
        <v>1308</v>
      </c>
      <c r="O1477" s="263" t="s">
        <v>1308</v>
      </c>
      <c r="P1477" s="263" t="s">
        <v>1308</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x14ac:dyDescent="0.25">
      <c r="A1478" s="263" t="s">
        <v>1309</v>
      </c>
      <c r="B1478" s="263" t="s">
        <v>1310</v>
      </c>
      <c r="C1478" s="263" t="s">
        <v>1310</v>
      </c>
      <c r="D1478" s="263" t="s">
        <v>1310</v>
      </c>
      <c r="E1478" s="263" t="s">
        <v>1310</v>
      </c>
      <c r="F1478" s="263" t="s">
        <v>1310</v>
      </c>
      <c r="G1478" s="263" t="s">
        <v>1310</v>
      </c>
      <c r="H1478" s="263" t="s">
        <v>1310</v>
      </c>
      <c r="I1478" s="263" t="s">
        <v>1310</v>
      </c>
      <c r="J1478" s="263" t="s">
        <v>1310</v>
      </c>
      <c r="K1478" s="263" t="s">
        <v>1310</v>
      </c>
      <c r="L1478" s="263" t="s">
        <v>1310</v>
      </c>
      <c r="M1478" s="263" t="s">
        <v>1310</v>
      </c>
      <c r="N1478" s="263" t="s">
        <v>1310</v>
      </c>
      <c r="O1478" s="263" t="s">
        <v>1310</v>
      </c>
      <c r="P1478" s="263" t="s">
        <v>1310</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1311</v>
      </c>
      <c r="B1479" s="263" t="s">
        <v>1312</v>
      </c>
      <c r="C1479" s="263" t="s">
        <v>1312</v>
      </c>
      <c r="D1479" s="263" t="s">
        <v>1312</v>
      </c>
      <c r="E1479" s="263" t="s">
        <v>1312</v>
      </c>
      <c r="F1479" s="263" t="s">
        <v>1312</v>
      </c>
      <c r="G1479" s="263" t="s">
        <v>1312</v>
      </c>
      <c r="H1479" s="263" t="s">
        <v>1312</v>
      </c>
      <c r="I1479" s="263" t="s">
        <v>1312</v>
      </c>
      <c r="J1479" s="263" t="s">
        <v>1312</v>
      </c>
      <c r="K1479" s="263" t="s">
        <v>1312</v>
      </c>
      <c r="L1479" s="263" t="s">
        <v>1312</v>
      </c>
      <c r="M1479" s="263" t="s">
        <v>1312</v>
      </c>
      <c r="N1479" s="263" t="s">
        <v>1312</v>
      </c>
      <c r="O1479" s="263" t="s">
        <v>1312</v>
      </c>
      <c r="P1479" s="263" t="s">
        <v>1312</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1313</v>
      </c>
      <c r="B1480" s="263" t="s">
        <v>1314</v>
      </c>
      <c r="C1480" s="263" t="s">
        <v>1314</v>
      </c>
      <c r="D1480" s="263" t="s">
        <v>1314</v>
      </c>
      <c r="E1480" s="263" t="s">
        <v>1314</v>
      </c>
      <c r="F1480" s="263" t="s">
        <v>1314</v>
      </c>
      <c r="G1480" s="263" t="s">
        <v>1314</v>
      </c>
      <c r="H1480" s="263" t="s">
        <v>1314</v>
      </c>
      <c r="I1480" s="263" t="s">
        <v>1314</v>
      </c>
      <c r="J1480" s="263" t="s">
        <v>1314</v>
      </c>
      <c r="K1480" s="263" t="s">
        <v>1314</v>
      </c>
      <c r="L1480" s="263" t="s">
        <v>1314</v>
      </c>
      <c r="M1480" s="263" t="s">
        <v>1314</v>
      </c>
      <c r="N1480" s="263" t="s">
        <v>1314</v>
      </c>
      <c r="O1480" s="263" t="s">
        <v>1314</v>
      </c>
      <c r="P1480" s="263" t="s">
        <v>1314</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x14ac:dyDescent="0.25">
      <c r="A1481" s="263" t="s">
        <v>1315</v>
      </c>
      <c r="B1481" s="263" t="s">
        <v>1316</v>
      </c>
      <c r="C1481" s="263" t="s">
        <v>1316</v>
      </c>
      <c r="D1481" s="263" t="s">
        <v>1316</v>
      </c>
      <c r="E1481" s="263" t="s">
        <v>1316</v>
      </c>
      <c r="F1481" s="263" t="s">
        <v>1316</v>
      </c>
      <c r="G1481" s="263" t="s">
        <v>1316</v>
      </c>
      <c r="H1481" s="263" t="s">
        <v>1316</v>
      </c>
      <c r="I1481" s="263" t="s">
        <v>1316</v>
      </c>
      <c r="J1481" s="263" t="s">
        <v>1316</v>
      </c>
      <c r="K1481" s="263" t="s">
        <v>1316</v>
      </c>
      <c r="L1481" s="263" t="s">
        <v>1316</v>
      </c>
      <c r="M1481" s="263" t="s">
        <v>1316</v>
      </c>
      <c r="N1481" s="263" t="s">
        <v>1316</v>
      </c>
      <c r="O1481" s="263" t="s">
        <v>1316</v>
      </c>
      <c r="P1481" s="263" t="s">
        <v>1316</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7" customHeight="1" x14ac:dyDescent="0.25">
      <c r="A1482" s="263" t="s">
        <v>1317</v>
      </c>
      <c r="B1482" s="263" t="s">
        <v>1318</v>
      </c>
      <c r="C1482" s="263" t="s">
        <v>1318</v>
      </c>
      <c r="D1482" s="263" t="s">
        <v>1318</v>
      </c>
      <c r="E1482" s="263" t="s">
        <v>1318</v>
      </c>
      <c r="F1482" s="263" t="s">
        <v>1318</v>
      </c>
      <c r="G1482" s="263" t="s">
        <v>1318</v>
      </c>
      <c r="H1482" s="263" t="s">
        <v>1318</v>
      </c>
      <c r="I1482" s="263" t="s">
        <v>1318</v>
      </c>
      <c r="J1482" s="263" t="s">
        <v>1318</v>
      </c>
      <c r="K1482" s="263" t="s">
        <v>1318</v>
      </c>
      <c r="L1482" s="263" t="s">
        <v>1318</v>
      </c>
      <c r="M1482" s="263" t="s">
        <v>1318</v>
      </c>
      <c r="N1482" s="263" t="s">
        <v>1318</v>
      </c>
      <c r="O1482" s="263" t="s">
        <v>1318</v>
      </c>
      <c r="P1482" s="263" t="s">
        <v>1318</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150000000000006" customHeight="1" x14ac:dyDescent="0.25">
      <c r="A1483" s="263" t="s">
        <v>1319</v>
      </c>
      <c r="B1483" s="263" t="s">
        <v>1318</v>
      </c>
      <c r="C1483" s="263" t="s">
        <v>1318</v>
      </c>
      <c r="D1483" s="263" t="s">
        <v>1318</v>
      </c>
      <c r="E1483" s="263" t="s">
        <v>1318</v>
      </c>
      <c r="F1483" s="263" t="s">
        <v>1318</v>
      </c>
      <c r="G1483" s="263" t="s">
        <v>1318</v>
      </c>
      <c r="H1483" s="263" t="s">
        <v>1318</v>
      </c>
      <c r="I1483" s="263" t="s">
        <v>1318</v>
      </c>
      <c r="J1483" s="263" t="s">
        <v>1318</v>
      </c>
      <c r="K1483" s="263" t="s">
        <v>1318</v>
      </c>
      <c r="L1483" s="263" t="s">
        <v>1318</v>
      </c>
      <c r="M1483" s="263" t="s">
        <v>1318</v>
      </c>
      <c r="N1483" s="263" t="s">
        <v>1318</v>
      </c>
      <c r="O1483" s="263" t="s">
        <v>1318</v>
      </c>
      <c r="P1483" s="263" t="s">
        <v>1318</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x14ac:dyDescent="0.25">
      <c r="A1484" s="263" t="s">
        <v>1320</v>
      </c>
      <c r="B1484" s="263" t="s">
        <v>1321</v>
      </c>
      <c r="C1484" s="263" t="s">
        <v>1321</v>
      </c>
      <c r="D1484" s="263" t="s">
        <v>1321</v>
      </c>
      <c r="E1484" s="263" t="s">
        <v>1321</v>
      </c>
      <c r="F1484" s="263" t="s">
        <v>1321</v>
      </c>
      <c r="G1484" s="263" t="s">
        <v>1321</v>
      </c>
      <c r="H1484" s="263" t="s">
        <v>1321</v>
      </c>
      <c r="I1484" s="263" t="s">
        <v>1321</v>
      </c>
      <c r="J1484" s="263" t="s">
        <v>1321</v>
      </c>
      <c r="K1484" s="263" t="s">
        <v>1321</v>
      </c>
      <c r="L1484" s="263" t="s">
        <v>1321</v>
      </c>
      <c r="M1484" s="263" t="s">
        <v>1321</v>
      </c>
      <c r="N1484" s="263" t="s">
        <v>1321</v>
      </c>
      <c r="O1484" s="263" t="s">
        <v>1321</v>
      </c>
      <c r="P1484" s="263" t="s">
        <v>1321</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1322</v>
      </c>
      <c r="B1485" s="263" t="s">
        <v>1323</v>
      </c>
      <c r="C1485" s="263" t="s">
        <v>1323</v>
      </c>
      <c r="D1485" s="263" t="s">
        <v>1323</v>
      </c>
      <c r="E1485" s="263" t="s">
        <v>1323</v>
      </c>
      <c r="F1485" s="263" t="s">
        <v>1323</v>
      </c>
      <c r="G1485" s="263" t="s">
        <v>1323</v>
      </c>
      <c r="H1485" s="263" t="s">
        <v>1323</v>
      </c>
      <c r="I1485" s="263" t="s">
        <v>1323</v>
      </c>
      <c r="J1485" s="263" t="s">
        <v>1323</v>
      </c>
      <c r="K1485" s="263" t="s">
        <v>1323</v>
      </c>
      <c r="L1485" s="263" t="s">
        <v>1323</v>
      </c>
      <c r="M1485" s="263" t="s">
        <v>1323</v>
      </c>
      <c r="N1485" s="263" t="s">
        <v>1323</v>
      </c>
      <c r="O1485" s="263" t="s">
        <v>1323</v>
      </c>
      <c r="P1485" s="263" t="s">
        <v>1323</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1324</v>
      </c>
      <c r="B1486" s="263" t="s">
        <v>1325</v>
      </c>
      <c r="C1486" s="263" t="s">
        <v>1325</v>
      </c>
      <c r="D1486" s="263" t="s">
        <v>1325</v>
      </c>
      <c r="E1486" s="263" t="s">
        <v>1325</v>
      </c>
      <c r="F1486" s="263" t="s">
        <v>1325</v>
      </c>
      <c r="G1486" s="263" t="s">
        <v>1325</v>
      </c>
      <c r="H1486" s="263" t="s">
        <v>1325</v>
      </c>
      <c r="I1486" s="263" t="s">
        <v>1325</v>
      </c>
      <c r="J1486" s="263" t="s">
        <v>1325</v>
      </c>
      <c r="K1486" s="263" t="s">
        <v>1325</v>
      </c>
      <c r="L1486" s="263" t="s">
        <v>1325</v>
      </c>
      <c r="M1486" s="263" t="s">
        <v>1325</v>
      </c>
      <c r="N1486" s="263" t="s">
        <v>1325</v>
      </c>
      <c r="O1486" s="263" t="s">
        <v>1325</v>
      </c>
      <c r="P1486" s="263" t="s">
        <v>1325</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1326</v>
      </c>
      <c r="B1487" s="263" t="s">
        <v>1327</v>
      </c>
      <c r="C1487" s="263" t="s">
        <v>1327</v>
      </c>
      <c r="D1487" s="263" t="s">
        <v>1327</v>
      </c>
      <c r="E1487" s="263" t="s">
        <v>1327</v>
      </c>
      <c r="F1487" s="263" t="s">
        <v>1327</v>
      </c>
      <c r="G1487" s="263" t="s">
        <v>1327</v>
      </c>
      <c r="H1487" s="263" t="s">
        <v>1327</v>
      </c>
      <c r="I1487" s="263" t="s">
        <v>1327</v>
      </c>
      <c r="J1487" s="263" t="s">
        <v>1327</v>
      </c>
      <c r="K1487" s="263" t="s">
        <v>1327</v>
      </c>
      <c r="L1487" s="263" t="s">
        <v>1327</v>
      </c>
      <c r="M1487" s="263" t="s">
        <v>1327</v>
      </c>
      <c r="N1487" s="263" t="s">
        <v>1327</v>
      </c>
      <c r="O1487" s="263" t="s">
        <v>1327</v>
      </c>
      <c r="P1487" s="263" t="s">
        <v>1327</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6" t="s">
        <v>111</v>
      </c>
      <c r="B1489" s="266"/>
      <c r="C1489" s="266"/>
      <c r="D1489" s="266"/>
      <c r="E1489" s="266"/>
      <c r="F1489" s="266"/>
      <c r="G1489" s="266"/>
      <c r="H1489" s="266"/>
      <c r="I1489" s="266"/>
      <c r="J1489" s="266"/>
      <c r="K1489" s="266"/>
      <c r="L1489" s="266"/>
      <c r="M1489" s="266"/>
      <c r="N1489" s="266"/>
      <c r="O1489" s="266"/>
      <c r="P1489" s="266"/>
      <c r="Q1489" s="73" t="s">
        <v>99</v>
      </c>
      <c r="R1489" s="267" t="s">
        <v>100</v>
      </c>
      <c r="S1489" s="267"/>
      <c r="T1489" s="267"/>
      <c r="U1489" s="267"/>
      <c r="V1489" s="267"/>
      <c r="W1489" s="267"/>
      <c r="X1489" s="267"/>
      <c r="Y1489" s="267"/>
      <c r="Z1489" s="267"/>
      <c r="AA1489" s="267"/>
      <c r="AB1489" s="267"/>
      <c r="AC1489" s="267"/>
      <c r="AD1489" s="267"/>
      <c r="AE1489" s="267"/>
      <c r="AF1489" s="74" t="s">
        <v>99</v>
      </c>
      <c r="AG1489" s="268" t="s">
        <v>8</v>
      </c>
      <c r="AH1489" s="268"/>
      <c r="AI1489" s="268"/>
      <c r="AJ1489" s="268"/>
      <c r="AK1489" s="268"/>
      <c r="AL1489" s="268"/>
      <c r="AM1489" s="268"/>
      <c r="AN1489" s="268"/>
      <c r="AO1489" s="268"/>
      <c r="AP1489" s="268"/>
      <c r="AQ1489" s="268"/>
      <c r="AR1489" s="268"/>
      <c r="AS1489" s="268"/>
      <c r="AT1489" s="268"/>
    </row>
    <row r="1490" spans="1:46" ht="45" customHeight="1" x14ac:dyDescent="0.25">
      <c r="A1490" s="263" t="s">
        <v>1328</v>
      </c>
      <c r="B1490" s="263" t="s">
        <v>1329</v>
      </c>
      <c r="C1490" s="263" t="s">
        <v>1329</v>
      </c>
      <c r="D1490" s="263" t="s">
        <v>1329</v>
      </c>
      <c r="E1490" s="263" t="s">
        <v>1329</v>
      </c>
      <c r="F1490" s="263" t="s">
        <v>1329</v>
      </c>
      <c r="G1490" s="263" t="s">
        <v>1329</v>
      </c>
      <c r="H1490" s="263" t="s">
        <v>1329</v>
      </c>
      <c r="I1490" s="263" t="s">
        <v>1329</v>
      </c>
      <c r="J1490" s="263" t="s">
        <v>1329</v>
      </c>
      <c r="K1490" s="263" t="s">
        <v>1329</v>
      </c>
      <c r="L1490" s="263" t="s">
        <v>1329</v>
      </c>
      <c r="M1490" s="263" t="s">
        <v>1329</v>
      </c>
      <c r="N1490" s="263" t="s">
        <v>1329</v>
      </c>
      <c r="O1490" s="263" t="s">
        <v>1329</v>
      </c>
      <c r="P1490" s="263" t="s">
        <v>1329</v>
      </c>
      <c r="Q1490" s="71">
        <v>2</v>
      </c>
      <c r="R1490" s="264"/>
      <c r="S1490" s="264"/>
      <c r="T1490" s="264"/>
      <c r="U1490" s="264"/>
      <c r="V1490" s="264"/>
      <c r="W1490" s="264"/>
      <c r="X1490" s="264"/>
      <c r="Y1490" s="264"/>
      <c r="Z1490" s="264"/>
      <c r="AA1490" s="264"/>
      <c r="AB1490" s="264"/>
      <c r="AC1490" s="264"/>
      <c r="AD1490" s="264"/>
      <c r="AE1490" s="264"/>
      <c r="AF1490" s="71">
        <v>2</v>
      </c>
      <c r="AG1490" s="264"/>
      <c r="AH1490" s="264"/>
      <c r="AI1490" s="264"/>
      <c r="AJ1490" s="264"/>
      <c r="AK1490" s="264"/>
      <c r="AL1490" s="264"/>
      <c r="AM1490" s="264"/>
      <c r="AN1490" s="264"/>
      <c r="AO1490" s="264"/>
      <c r="AP1490" s="264"/>
      <c r="AQ1490" s="264"/>
      <c r="AR1490" s="264"/>
      <c r="AS1490" s="264"/>
      <c r="AT1490" s="264"/>
    </row>
    <row r="1491" spans="1:46" ht="45" customHeight="1" x14ac:dyDescent="0.25">
      <c r="A1491" s="263" t="s">
        <v>1330</v>
      </c>
      <c r="B1491" s="263" t="s">
        <v>1331</v>
      </c>
      <c r="C1491" s="263" t="s">
        <v>1331</v>
      </c>
      <c r="D1491" s="263" t="s">
        <v>1331</v>
      </c>
      <c r="E1491" s="263" t="s">
        <v>1331</v>
      </c>
      <c r="F1491" s="263" t="s">
        <v>1331</v>
      </c>
      <c r="G1491" s="263" t="s">
        <v>1331</v>
      </c>
      <c r="H1491" s="263" t="s">
        <v>1331</v>
      </c>
      <c r="I1491" s="263" t="s">
        <v>1331</v>
      </c>
      <c r="J1491" s="263" t="s">
        <v>1331</v>
      </c>
      <c r="K1491" s="263" t="s">
        <v>1331</v>
      </c>
      <c r="L1491" s="263" t="s">
        <v>1331</v>
      </c>
      <c r="M1491" s="263" t="s">
        <v>1331</v>
      </c>
      <c r="N1491" s="263" t="s">
        <v>1331</v>
      </c>
      <c r="O1491" s="263" t="s">
        <v>1331</v>
      </c>
      <c r="P1491" s="263" t="s">
        <v>1331</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1332</v>
      </c>
      <c r="B1492" s="263" t="s">
        <v>1333</v>
      </c>
      <c r="C1492" s="263" t="s">
        <v>1333</v>
      </c>
      <c r="D1492" s="263" t="s">
        <v>1333</v>
      </c>
      <c r="E1492" s="263" t="s">
        <v>1333</v>
      </c>
      <c r="F1492" s="263" t="s">
        <v>1333</v>
      </c>
      <c r="G1492" s="263" t="s">
        <v>1333</v>
      </c>
      <c r="H1492" s="263" t="s">
        <v>1333</v>
      </c>
      <c r="I1492" s="263" t="s">
        <v>1333</v>
      </c>
      <c r="J1492" s="263" t="s">
        <v>1333</v>
      </c>
      <c r="K1492" s="263" t="s">
        <v>1333</v>
      </c>
      <c r="L1492" s="263" t="s">
        <v>1333</v>
      </c>
      <c r="M1492" s="263" t="s">
        <v>1333</v>
      </c>
      <c r="N1492" s="263" t="s">
        <v>1333</v>
      </c>
      <c r="O1492" s="263" t="s">
        <v>1333</v>
      </c>
      <c r="P1492" s="263" t="s">
        <v>1333</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64.400000000000006" customHeight="1" x14ac:dyDescent="0.25">
      <c r="A1493" s="263" t="s">
        <v>1334</v>
      </c>
      <c r="B1493" s="263" t="s">
        <v>1335</v>
      </c>
      <c r="C1493" s="263" t="s">
        <v>1335</v>
      </c>
      <c r="D1493" s="263" t="s">
        <v>1335</v>
      </c>
      <c r="E1493" s="263" t="s">
        <v>1335</v>
      </c>
      <c r="F1493" s="263" t="s">
        <v>1335</v>
      </c>
      <c r="G1493" s="263" t="s">
        <v>1335</v>
      </c>
      <c r="H1493" s="263" t="s">
        <v>1335</v>
      </c>
      <c r="I1493" s="263" t="s">
        <v>1335</v>
      </c>
      <c r="J1493" s="263" t="s">
        <v>1335</v>
      </c>
      <c r="K1493" s="263" t="s">
        <v>1335</v>
      </c>
      <c r="L1493" s="263" t="s">
        <v>1335</v>
      </c>
      <c r="M1493" s="263" t="s">
        <v>1335</v>
      </c>
      <c r="N1493" s="263" t="s">
        <v>1335</v>
      </c>
      <c r="O1493" s="263" t="s">
        <v>1335</v>
      </c>
      <c r="P1493" s="263" t="s">
        <v>1335</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1336</v>
      </c>
      <c r="B1494" s="263" t="s">
        <v>1337</v>
      </c>
      <c r="C1494" s="263" t="s">
        <v>1337</v>
      </c>
      <c r="D1494" s="263" t="s">
        <v>1337</v>
      </c>
      <c r="E1494" s="263" t="s">
        <v>1337</v>
      </c>
      <c r="F1494" s="263" t="s">
        <v>1337</v>
      </c>
      <c r="G1494" s="263" t="s">
        <v>1337</v>
      </c>
      <c r="H1494" s="263" t="s">
        <v>1337</v>
      </c>
      <c r="I1494" s="263" t="s">
        <v>1337</v>
      </c>
      <c r="J1494" s="263" t="s">
        <v>1337</v>
      </c>
      <c r="K1494" s="263" t="s">
        <v>1337</v>
      </c>
      <c r="L1494" s="263" t="s">
        <v>1337</v>
      </c>
      <c r="M1494" s="263" t="s">
        <v>1337</v>
      </c>
      <c r="N1494" s="263" t="s">
        <v>1337</v>
      </c>
      <c r="O1494" s="263" t="s">
        <v>1337</v>
      </c>
      <c r="P1494" s="263" t="s">
        <v>1337</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1338</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96</v>
      </c>
      <c r="AH1497" s="254"/>
      <c r="AI1497" s="254"/>
      <c r="AJ1497" s="254"/>
      <c r="AK1497" s="75">
        <f>(('Artículo 121 (resumen PI)'!C48*0.8+'Artículo 121 (resumen PI)'!F48*0.2)+('Artículo 121 (resumen PNT)'!C48*0.8+'Artículo 121 (resumen PNT)'!F48*0.2))/2</f>
        <v>100.00000000000004</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1339</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76</v>
      </c>
      <c r="B1502" s="269"/>
      <c r="C1502" s="269"/>
      <c r="D1502" s="269"/>
      <c r="E1502" s="269"/>
      <c r="F1502" s="269"/>
      <c r="G1502" s="269"/>
      <c r="H1502" s="269"/>
      <c r="I1502" s="269"/>
      <c r="J1502" s="269"/>
      <c r="K1502" s="269"/>
      <c r="L1502" s="269"/>
      <c r="M1502" s="269"/>
      <c r="N1502" s="269"/>
      <c r="O1502" s="269"/>
      <c r="P1502" s="269"/>
      <c r="Q1502" s="69" t="s">
        <v>99</v>
      </c>
      <c r="R1502" s="270" t="s">
        <v>100</v>
      </c>
      <c r="S1502" s="270"/>
      <c r="T1502" s="270"/>
      <c r="U1502" s="270"/>
      <c r="V1502" s="270"/>
      <c r="W1502" s="270"/>
      <c r="X1502" s="270"/>
      <c r="Y1502" s="270"/>
      <c r="Z1502" s="270"/>
      <c r="AA1502" s="270"/>
      <c r="AB1502" s="270"/>
      <c r="AC1502" s="270"/>
      <c r="AD1502" s="270"/>
      <c r="AE1502" s="270"/>
      <c r="AF1502" s="70" t="s">
        <v>99</v>
      </c>
      <c r="AG1502" s="271" t="s">
        <v>8</v>
      </c>
      <c r="AH1502" s="271"/>
      <c r="AI1502" s="271"/>
      <c r="AJ1502" s="271"/>
      <c r="AK1502" s="271"/>
      <c r="AL1502" s="271"/>
      <c r="AM1502" s="271"/>
      <c r="AN1502" s="271"/>
      <c r="AO1502" s="271"/>
      <c r="AP1502" s="271"/>
      <c r="AQ1502" s="271"/>
      <c r="AR1502" s="271"/>
      <c r="AS1502" s="271"/>
      <c r="AT1502" s="271"/>
    </row>
    <row r="1503" spans="1:46" ht="45" customHeight="1" x14ac:dyDescent="0.25">
      <c r="A1503" s="263" t="s">
        <v>1340</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x14ac:dyDescent="0.25">
      <c r="A1504" s="263" t="s">
        <v>1062</v>
      </c>
      <c r="B1504" s="263" t="s">
        <v>1063</v>
      </c>
      <c r="C1504" s="263" t="s">
        <v>1063</v>
      </c>
      <c r="D1504" s="263" t="s">
        <v>1063</v>
      </c>
      <c r="E1504" s="263" t="s">
        <v>1063</v>
      </c>
      <c r="F1504" s="263" t="s">
        <v>1063</v>
      </c>
      <c r="G1504" s="263" t="s">
        <v>1063</v>
      </c>
      <c r="H1504" s="263" t="s">
        <v>1063</v>
      </c>
      <c r="I1504" s="263" t="s">
        <v>1063</v>
      </c>
      <c r="J1504" s="263" t="s">
        <v>1063</v>
      </c>
      <c r="K1504" s="263" t="s">
        <v>1063</v>
      </c>
      <c r="L1504" s="263" t="s">
        <v>1063</v>
      </c>
      <c r="M1504" s="263" t="s">
        <v>1063</v>
      </c>
      <c r="N1504" s="263" t="s">
        <v>1063</v>
      </c>
      <c r="O1504" s="263" t="s">
        <v>1063</v>
      </c>
      <c r="P1504" s="263" t="s">
        <v>1063</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x14ac:dyDescent="0.25">
      <c r="A1505" s="263" t="s">
        <v>1341</v>
      </c>
      <c r="B1505" s="263" t="s">
        <v>1342</v>
      </c>
      <c r="C1505" s="263" t="s">
        <v>1342</v>
      </c>
      <c r="D1505" s="263" t="s">
        <v>1342</v>
      </c>
      <c r="E1505" s="263" t="s">
        <v>1342</v>
      </c>
      <c r="F1505" s="263" t="s">
        <v>1342</v>
      </c>
      <c r="G1505" s="263" t="s">
        <v>1342</v>
      </c>
      <c r="H1505" s="263" t="s">
        <v>1342</v>
      </c>
      <c r="I1505" s="263" t="s">
        <v>1342</v>
      </c>
      <c r="J1505" s="263" t="s">
        <v>1342</v>
      </c>
      <c r="K1505" s="263" t="s">
        <v>1342</v>
      </c>
      <c r="L1505" s="263" t="s">
        <v>1342</v>
      </c>
      <c r="M1505" s="263" t="s">
        <v>1342</v>
      </c>
      <c r="N1505" s="263" t="s">
        <v>1342</v>
      </c>
      <c r="O1505" s="263" t="s">
        <v>1342</v>
      </c>
      <c r="P1505" s="263" t="s">
        <v>1342</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1343</v>
      </c>
      <c r="B1506" s="263" t="s">
        <v>1344</v>
      </c>
      <c r="C1506" s="263" t="s">
        <v>1344</v>
      </c>
      <c r="D1506" s="263" t="s">
        <v>1344</v>
      </c>
      <c r="E1506" s="263" t="s">
        <v>1344</v>
      </c>
      <c r="F1506" s="263" t="s">
        <v>1344</v>
      </c>
      <c r="G1506" s="263" t="s">
        <v>1344</v>
      </c>
      <c r="H1506" s="263" t="s">
        <v>1344</v>
      </c>
      <c r="I1506" s="263" t="s">
        <v>1344</v>
      </c>
      <c r="J1506" s="263" t="s">
        <v>1344</v>
      </c>
      <c r="K1506" s="263" t="s">
        <v>1344</v>
      </c>
      <c r="L1506" s="263" t="s">
        <v>1344</v>
      </c>
      <c r="M1506" s="263" t="s">
        <v>1344</v>
      </c>
      <c r="N1506" s="263" t="s">
        <v>1344</v>
      </c>
      <c r="O1506" s="263" t="s">
        <v>1344</v>
      </c>
      <c r="P1506" s="263" t="s">
        <v>1344</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1345</v>
      </c>
      <c r="B1507" s="263" t="s">
        <v>1346</v>
      </c>
      <c r="C1507" s="263" t="s">
        <v>1346</v>
      </c>
      <c r="D1507" s="263" t="s">
        <v>1346</v>
      </c>
      <c r="E1507" s="263" t="s">
        <v>1346</v>
      </c>
      <c r="F1507" s="263" t="s">
        <v>1346</v>
      </c>
      <c r="G1507" s="263" t="s">
        <v>1346</v>
      </c>
      <c r="H1507" s="263" t="s">
        <v>1346</v>
      </c>
      <c r="I1507" s="263" t="s">
        <v>1346</v>
      </c>
      <c r="J1507" s="263" t="s">
        <v>1346</v>
      </c>
      <c r="K1507" s="263" t="s">
        <v>1346</v>
      </c>
      <c r="L1507" s="263" t="s">
        <v>1346</v>
      </c>
      <c r="M1507" s="263" t="s">
        <v>1346</v>
      </c>
      <c r="N1507" s="263" t="s">
        <v>1346</v>
      </c>
      <c r="O1507" s="263" t="s">
        <v>1346</v>
      </c>
      <c r="P1507" s="263" t="s">
        <v>1346</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x14ac:dyDescent="0.25">
      <c r="A1508" s="263" t="s">
        <v>1347</v>
      </c>
      <c r="B1508" s="263" t="s">
        <v>1348</v>
      </c>
      <c r="C1508" s="263" t="s">
        <v>1348</v>
      </c>
      <c r="D1508" s="263" t="s">
        <v>1348</v>
      </c>
      <c r="E1508" s="263" t="s">
        <v>1348</v>
      </c>
      <c r="F1508" s="263" t="s">
        <v>1348</v>
      </c>
      <c r="G1508" s="263" t="s">
        <v>1348</v>
      </c>
      <c r="H1508" s="263" t="s">
        <v>1348</v>
      </c>
      <c r="I1508" s="263" t="s">
        <v>1348</v>
      </c>
      <c r="J1508" s="263" t="s">
        <v>1348</v>
      </c>
      <c r="K1508" s="263" t="s">
        <v>1348</v>
      </c>
      <c r="L1508" s="263" t="s">
        <v>1348</v>
      </c>
      <c r="M1508" s="263" t="s">
        <v>1348</v>
      </c>
      <c r="N1508" s="263" t="s">
        <v>1348</v>
      </c>
      <c r="O1508" s="263" t="s">
        <v>1348</v>
      </c>
      <c r="P1508" s="263" t="s">
        <v>1348</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x14ac:dyDescent="0.25">
      <c r="A1509" s="263" t="s">
        <v>1349</v>
      </c>
      <c r="B1509" s="263" t="s">
        <v>1350</v>
      </c>
      <c r="C1509" s="263" t="s">
        <v>1350</v>
      </c>
      <c r="D1509" s="263" t="s">
        <v>1350</v>
      </c>
      <c r="E1509" s="263" t="s">
        <v>1350</v>
      </c>
      <c r="F1509" s="263" t="s">
        <v>1350</v>
      </c>
      <c r="G1509" s="263" t="s">
        <v>1350</v>
      </c>
      <c r="H1509" s="263" t="s">
        <v>1350</v>
      </c>
      <c r="I1509" s="263" t="s">
        <v>1350</v>
      </c>
      <c r="J1509" s="263" t="s">
        <v>1350</v>
      </c>
      <c r="K1509" s="263" t="s">
        <v>1350</v>
      </c>
      <c r="L1509" s="263" t="s">
        <v>1350</v>
      </c>
      <c r="M1509" s="263" t="s">
        <v>1350</v>
      </c>
      <c r="N1509" s="263" t="s">
        <v>1350</v>
      </c>
      <c r="O1509" s="263" t="s">
        <v>1350</v>
      </c>
      <c r="P1509" s="263" t="s">
        <v>1350</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1351</v>
      </c>
      <c r="B1510" s="263" t="s">
        <v>1352</v>
      </c>
      <c r="C1510" s="263" t="s">
        <v>1352</v>
      </c>
      <c r="D1510" s="263" t="s">
        <v>1352</v>
      </c>
      <c r="E1510" s="263" t="s">
        <v>1352</v>
      </c>
      <c r="F1510" s="263" t="s">
        <v>1352</v>
      </c>
      <c r="G1510" s="263" t="s">
        <v>1352</v>
      </c>
      <c r="H1510" s="263" t="s">
        <v>1352</v>
      </c>
      <c r="I1510" s="263" t="s">
        <v>1352</v>
      </c>
      <c r="J1510" s="263" t="s">
        <v>1352</v>
      </c>
      <c r="K1510" s="263" t="s">
        <v>1352</v>
      </c>
      <c r="L1510" s="263" t="s">
        <v>1352</v>
      </c>
      <c r="M1510" s="263" t="s">
        <v>1352</v>
      </c>
      <c r="N1510" s="263" t="s">
        <v>1352</v>
      </c>
      <c r="O1510" s="263" t="s">
        <v>1352</v>
      </c>
      <c r="P1510" s="263" t="s">
        <v>1352</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1353</v>
      </c>
      <c r="B1511" s="263" t="s">
        <v>1354</v>
      </c>
      <c r="C1511" s="263" t="s">
        <v>1354</v>
      </c>
      <c r="D1511" s="263" t="s">
        <v>1354</v>
      </c>
      <c r="E1511" s="263" t="s">
        <v>1354</v>
      </c>
      <c r="F1511" s="263" t="s">
        <v>1354</v>
      </c>
      <c r="G1511" s="263" t="s">
        <v>1354</v>
      </c>
      <c r="H1511" s="263" t="s">
        <v>1354</v>
      </c>
      <c r="I1511" s="263" t="s">
        <v>1354</v>
      </c>
      <c r="J1511" s="263" t="s">
        <v>1354</v>
      </c>
      <c r="K1511" s="263" t="s">
        <v>1354</v>
      </c>
      <c r="L1511" s="263" t="s">
        <v>1354</v>
      </c>
      <c r="M1511" s="263" t="s">
        <v>1354</v>
      </c>
      <c r="N1511" s="263" t="s">
        <v>1354</v>
      </c>
      <c r="O1511" s="263" t="s">
        <v>1354</v>
      </c>
      <c r="P1511" s="263" t="s">
        <v>1354</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x14ac:dyDescent="0.25">
      <c r="A1512" s="263" t="s">
        <v>1355</v>
      </c>
      <c r="B1512" s="263" t="s">
        <v>1356</v>
      </c>
      <c r="C1512" s="263" t="s">
        <v>1356</v>
      </c>
      <c r="D1512" s="263" t="s">
        <v>1356</v>
      </c>
      <c r="E1512" s="263" t="s">
        <v>1356</v>
      </c>
      <c r="F1512" s="263" t="s">
        <v>1356</v>
      </c>
      <c r="G1512" s="263" t="s">
        <v>1356</v>
      </c>
      <c r="H1512" s="263" t="s">
        <v>1356</v>
      </c>
      <c r="I1512" s="263" t="s">
        <v>1356</v>
      </c>
      <c r="J1512" s="263" t="s">
        <v>1356</v>
      </c>
      <c r="K1512" s="263" t="s">
        <v>1356</v>
      </c>
      <c r="L1512" s="263" t="s">
        <v>1356</v>
      </c>
      <c r="M1512" s="263" t="s">
        <v>1356</v>
      </c>
      <c r="N1512" s="263" t="s">
        <v>1356</v>
      </c>
      <c r="O1512" s="263" t="s">
        <v>1356</v>
      </c>
      <c r="P1512" s="263" t="s">
        <v>1356</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1357</v>
      </c>
      <c r="B1513" s="263" t="s">
        <v>1358</v>
      </c>
      <c r="C1513" s="263" t="s">
        <v>1358</v>
      </c>
      <c r="D1513" s="263" t="s">
        <v>1358</v>
      </c>
      <c r="E1513" s="263" t="s">
        <v>1358</v>
      </c>
      <c r="F1513" s="263" t="s">
        <v>1358</v>
      </c>
      <c r="G1513" s="263" t="s">
        <v>1358</v>
      </c>
      <c r="H1513" s="263" t="s">
        <v>1358</v>
      </c>
      <c r="I1513" s="263" t="s">
        <v>1358</v>
      </c>
      <c r="J1513" s="263" t="s">
        <v>1358</v>
      </c>
      <c r="K1513" s="263" t="s">
        <v>1358</v>
      </c>
      <c r="L1513" s="263" t="s">
        <v>1358</v>
      </c>
      <c r="M1513" s="263" t="s">
        <v>1358</v>
      </c>
      <c r="N1513" s="263" t="s">
        <v>1358</v>
      </c>
      <c r="O1513" s="263" t="s">
        <v>1358</v>
      </c>
      <c r="P1513" s="263" t="s">
        <v>1358</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1359</v>
      </c>
      <c r="B1514" s="263" t="s">
        <v>1360</v>
      </c>
      <c r="C1514" s="263" t="s">
        <v>1360</v>
      </c>
      <c r="D1514" s="263" t="s">
        <v>1360</v>
      </c>
      <c r="E1514" s="263" t="s">
        <v>1360</v>
      </c>
      <c r="F1514" s="263" t="s">
        <v>1360</v>
      </c>
      <c r="G1514" s="263" t="s">
        <v>1360</v>
      </c>
      <c r="H1514" s="263" t="s">
        <v>1360</v>
      </c>
      <c r="I1514" s="263" t="s">
        <v>1360</v>
      </c>
      <c r="J1514" s="263" t="s">
        <v>1360</v>
      </c>
      <c r="K1514" s="263" t="s">
        <v>1360</v>
      </c>
      <c r="L1514" s="263" t="s">
        <v>1360</v>
      </c>
      <c r="M1514" s="263" t="s">
        <v>1360</v>
      </c>
      <c r="N1514" s="263" t="s">
        <v>1360</v>
      </c>
      <c r="O1514" s="263" t="s">
        <v>1360</v>
      </c>
      <c r="P1514" s="263" t="s">
        <v>1360</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150000000000006" customHeight="1" x14ac:dyDescent="0.25">
      <c r="A1515" s="263" t="s">
        <v>1361</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x14ac:dyDescent="0.25">
      <c r="A1516" s="263" t="s">
        <v>1362</v>
      </c>
      <c r="B1516" s="263" t="s">
        <v>1363</v>
      </c>
      <c r="C1516" s="263" t="s">
        <v>1363</v>
      </c>
      <c r="D1516" s="263" t="s">
        <v>1363</v>
      </c>
      <c r="E1516" s="263" t="s">
        <v>1363</v>
      </c>
      <c r="F1516" s="263" t="s">
        <v>1363</v>
      </c>
      <c r="G1516" s="263" t="s">
        <v>1363</v>
      </c>
      <c r="H1516" s="263" t="s">
        <v>1363</v>
      </c>
      <c r="I1516" s="263" t="s">
        <v>1363</v>
      </c>
      <c r="J1516" s="263" t="s">
        <v>1363</v>
      </c>
      <c r="K1516" s="263" t="s">
        <v>1363</v>
      </c>
      <c r="L1516" s="263" t="s">
        <v>1363</v>
      </c>
      <c r="M1516" s="263" t="s">
        <v>1363</v>
      </c>
      <c r="N1516" s="263" t="s">
        <v>1363</v>
      </c>
      <c r="O1516" s="263" t="s">
        <v>1363</v>
      </c>
      <c r="P1516" s="263" t="s">
        <v>1363</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1364</v>
      </c>
      <c r="B1517" s="263" t="s">
        <v>1365</v>
      </c>
      <c r="C1517" s="263" t="s">
        <v>1365</v>
      </c>
      <c r="D1517" s="263" t="s">
        <v>1365</v>
      </c>
      <c r="E1517" s="263" t="s">
        <v>1365</v>
      </c>
      <c r="F1517" s="263" t="s">
        <v>1365</v>
      </c>
      <c r="G1517" s="263" t="s">
        <v>1365</v>
      </c>
      <c r="H1517" s="263" t="s">
        <v>1365</v>
      </c>
      <c r="I1517" s="263" t="s">
        <v>1365</v>
      </c>
      <c r="J1517" s="263" t="s">
        <v>1365</v>
      </c>
      <c r="K1517" s="263" t="s">
        <v>1365</v>
      </c>
      <c r="L1517" s="263" t="s">
        <v>1365</v>
      </c>
      <c r="M1517" s="263" t="s">
        <v>1365</v>
      </c>
      <c r="N1517" s="263" t="s">
        <v>1365</v>
      </c>
      <c r="O1517" s="263" t="s">
        <v>1365</v>
      </c>
      <c r="P1517" s="263" t="s">
        <v>1365</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x14ac:dyDescent="0.25">
      <c r="A1518" s="263" t="s">
        <v>1366</v>
      </c>
      <c r="B1518" s="263" t="s">
        <v>1367</v>
      </c>
      <c r="C1518" s="263" t="s">
        <v>1367</v>
      </c>
      <c r="D1518" s="263" t="s">
        <v>1367</v>
      </c>
      <c r="E1518" s="263" t="s">
        <v>1367</v>
      </c>
      <c r="F1518" s="263" t="s">
        <v>1367</v>
      </c>
      <c r="G1518" s="263" t="s">
        <v>1367</v>
      </c>
      <c r="H1518" s="263" t="s">
        <v>1367</v>
      </c>
      <c r="I1518" s="263" t="s">
        <v>1367</v>
      </c>
      <c r="J1518" s="263" t="s">
        <v>1367</v>
      </c>
      <c r="K1518" s="263" t="s">
        <v>1367</v>
      </c>
      <c r="L1518" s="263" t="s">
        <v>1367</v>
      </c>
      <c r="M1518" s="263" t="s">
        <v>1367</v>
      </c>
      <c r="N1518" s="263" t="s">
        <v>1367</v>
      </c>
      <c r="O1518" s="263" t="s">
        <v>1367</v>
      </c>
      <c r="P1518" s="263" t="s">
        <v>1367</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1368</v>
      </c>
      <c r="B1519" s="263" t="s">
        <v>1369</v>
      </c>
      <c r="C1519" s="263" t="s">
        <v>1369</v>
      </c>
      <c r="D1519" s="263" t="s">
        <v>1369</v>
      </c>
      <c r="E1519" s="263" t="s">
        <v>1369</v>
      </c>
      <c r="F1519" s="263" t="s">
        <v>1369</v>
      </c>
      <c r="G1519" s="263" t="s">
        <v>1369</v>
      </c>
      <c r="H1519" s="263" t="s">
        <v>1369</v>
      </c>
      <c r="I1519" s="263" t="s">
        <v>1369</v>
      </c>
      <c r="J1519" s="263" t="s">
        <v>1369</v>
      </c>
      <c r="K1519" s="263" t="s">
        <v>1369</v>
      </c>
      <c r="L1519" s="263" t="s">
        <v>1369</v>
      </c>
      <c r="M1519" s="263" t="s">
        <v>1369</v>
      </c>
      <c r="N1519" s="263" t="s">
        <v>1369</v>
      </c>
      <c r="O1519" s="263" t="s">
        <v>1369</v>
      </c>
      <c r="P1519" s="263" t="s">
        <v>1369</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x14ac:dyDescent="0.25">
      <c r="A1520" s="263" t="s">
        <v>1370</v>
      </c>
      <c r="B1520" s="263" t="s">
        <v>1371</v>
      </c>
      <c r="C1520" s="263" t="s">
        <v>1371</v>
      </c>
      <c r="D1520" s="263" t="s">
        <v>1371</v>
      </c>
      <c r="E1520" s="263" t="s">
        <v>1371</v>
      </c>
      <c r="F1520" s="263" t="s">
        <v>1371</v>
      </c>
      <c r="G1520" s="263" t="s">
        <v>1371</v>
      </c>
      <c r="H1520" s="263" t="s">
        <v>1371</v>
      </c>
      <c r="I1520" s="263" t="s">
        <v>1371</v>
      </c>
      <c r="J1520" s="263" t="s">
        <v>1371</v>
      </c>
      <c r="K1520" s="263" t="s">
        <v>1371</v>
      </c>
      <c r="L1520" s="263" t="s">
        <v>1371</v>
      </c>
      <c r="M1520" s="263" t="s">
        <v>1371</v>
      </c>
      <c r="N1520" s="263" t="s">
        <v>1371</v>
      </c>
      <c r="O1520" s="263" t="s">
        <v>1371</v>
      </c>
      <c r="P1520" s="263" t="s">
        <v>1371</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650000000000006" customHeight="1" x14ac:dyDescent="0.25">
      <c r="A1521" s="263" t="s">
        <v>1372</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x14ac:dyDescent="0.25">
      <c r="A1522" s="263" t="s">
        <v>1373</v>
      </c>
      <c r="B1522" s="263" t="s">
        <v>1373</v>
      </c>
      <c r="C1522" s="263" t="s">
        <v>1373</v>
      </c>
      <c r="D1522" s="263" t="s">
        <v>1373</v>
      </c>
      <c r="E1522" s="263" t="s">
        <v>1373</v>
      </c>
      <c r="F1522" s="263" t="s">
        <v>1373</v>
      </c>
      <c r="G1522" s="263" t="s">
        <v>1373</v>
      </c>
      <c r="H1522" s="263" t="s">
        <v>1373</v>
      </c>
      <c r="I1522" s="263" t="s">
        <v>1373</v>
      </c>
      <c r="J1522" s="263" t="s">
        <v>1373</v>
      </c>
      <c r="K1522" s="263" t="s">
        <v>1373</v>
      </c>
      <c r="L1522" s="263" t="s">
        <v>1373</v>
      </c>
      <c r="M1522" s="263" t="s">
        <v>1373</v>
      </c>
      <c r="N1522" s="263" t="s">
        <v>1373</v>
      </c>
      <c r="O1522" s="263" t="s">
        <v>1373</v>
      </c>
      <c r="P1522" s="263" t="s">
        <v>1373</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900000000000006" customHeight="1" x14ac:dyDescent="0.25">
      <c r="A1523" s="263" t="s">
        <v>1374</v>
      </c>
      <c r="B1523" s="263" t="s">
        <v>1375</v>
      </c>
      <c r="C1523" s="263" t="s">
        <v>1375</v>
      </c>
      <c r="D1523" s="263" t="s">
        <v>1375</v>
      </c>
      <c r="E1523" s="263" t="s">
        <v>1375</v>
      </c>
      <c r="F1523" s="263" t="s">
        <v>1375</v>
      </c>
      <c r="G1523" s="263" t="s">
        <v>1375</v>
      </c>
      <c r="H1523" s="263" t="s">
        <v>1375</v>
      </c>
      <c r="I1523" s="263" t="s">
        <v>1375</v>
      </c>
      <c r="J1523" s="263" t="s">
        <v>1375</v>
      </c>
      <c r="K1523" s="263" t="s">
        <v>1375</v>
      </c>
      <c r="L1523" s="263" t="s">
        <v>1375</v>
      </c>
      <c r="M1523" s="263" t="s">
        <v>1375</v>
      </c>
      <c r="N1523" s="263" t="s">
        <v>1375</v>
      </c>
      <c r="O1523" s="263" t="s">
        <v>1375</v>
      </c>
      <c r="P1523" s="263" t="s">
        <v>1375</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x14ac:dyDescent="0.25">
      <c r="A1524" s="263" t="s">
        <v>1376</v>
      </c>
      <c r="B1524" s="263" t="s">
        <v>1377</v>
      </c>
      <c r="C1524" s="263" t="s">
        <v>1377</v>
      </c>
      <c r="D1524" s="263" t="s">
        <v>1377</v>
      </c>
      <c r="E1524" s="263" t="s">
        <v>1377</v>
      </c>
      <c r="F1524" s="263" t="s">
        <v>1377</v>
      </c>
      <c r="G1524" s="263" t="s">
        <v>1377</v>
      </c>
      <c r="H1524" s="263" t="s">
        <v>1377</v>
      </c>
      <c r="I1524" s="263" t="s">
        <v>1377</v>
      </c>
      <c r="J1524" s="263" t="s">
        <v>1377</v>
      </c>
      <c r="K1524" s="263" t="s">
        <v>1377</v>
      </c>
      <c r="L1524" s="263" t="s">
        <v>1377</v>
      </c>
      <c r="M1524" s="263" t="s">
        <v>1377</v>
      </c>
      <c r="N1524" s="263" t="s">
        <v>1377</v>
      </c>
      <c r="O1524" s="263" t="s">
        <v>1377</v>
      </c>
      <c r="P1524" s="263" t="s">
        <v>1377</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1378</v>
      </c>
      <c r="B1525" s="263" t="s">
        <v>1377</v>
      </c>
      <c r="C1525" s="263" t="s">
        <v>1377</v>
      </c>
      <c r="D1525" s="263" t="s">
        <v>1377</v>
      </c>
      <c r="E1525" s="263" t="s">
        <v>1377</v>
      </c>
      <c r="F1525" s="263" t="s">
        <v>1377</v>
      </c>
      <c r="G1525" s="263" t="s">
        <v>1377</v>
      </c>
      <c r="H1525" s="263" t="s">
        <v>1377</v>
      </c>
      <c r="I1525" s="263" t="s">
        <v>1377</v>
      </c>
      <c r="J1525" s="263" t="s">
        <v>1377</v>
      </c>
      <c r="K1525" s="263" t="s">
        <v>1377</v>
      </c>
      <c r="L1525" s="263" t="s">
        <v>1377</v>
      </c>
      <c r="M1525" s="263" t="s">
        <v>1377</v>
      </c>
      <c r="N1525" s="263" t="s">
        <v>1377</v>
      </c>
      <c r="O1525" s="263" t="s">
        <v>1377</v>
      </c>
      <c r="P1525" s="263" t="s">
        <v>1377</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3" t="s">
        <v>1379</v>
      </c>
      <c r="B1526" s="263" t="s">
        <v>1380</v>
      </c>
      <c r="C1526" s="263" t="s">
        <v>1380</v>
      </c>
      <c r="D1526" s="263" t="s">
        <v>1380</v>
      </c>
      <c r="E1526" s="263" t="s">
        <v>1380</v>
      </c>
      <c r="F1526" s="263" t="s">
        <v>1380</v>
      </c>
      <c r="G1526" s="263" t="s">
        <v>1380</v>
      </c>
      <c r="H1526" s="263" t="s">
        <v>1380</v>
      </c>
      <c r="I1526" s="263" t="s">
        <v>1380</v>
      </c>
      <c r="J1526" s="263" t="s">
        <v>1380</v>
      </c>
      <c r="K1526" s="263" t="s">
        <v>1380</v>
      </c>
      <c r="L1526" s="263" t="s">
        <v>1380</v>
      </c>
      <c r="M1526" s="263" t="s">
        <v>1380</v>
      </c>
      <c r="N1526" s="263" t="s">
        <v>1380</v>
      </c>
      <c r="O1526" s="263" t="s">
        <v>1380</v>
      </c>
      <c r="P1526" s="263" t="s">
        <v>1380</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1381</v>
      </c>
      <c r="B1527" s="263" t="s">
        <v>1382</v>
      </c>
      <c r="C1527" s="263" t="s">
        <v>1382</v>
      </c>
      <c r="D1527" s="263" t="s">
        <v>1382</v>
      </c>
      <c r="E1527" s="263" t="s">
        <v>1382</v>
      </c>
      <c r="F1527" s="263" t="s">
        <v>1382</v>
      </c>
      <c r="G1527" s="263" t="s">
        <v>1382</v>
      </c>
      <c r="H1527" s="263" t="s">
        <v>1382</v>
      </c>
      <c r="I1527" s="263" t="s">
        <v>1382</v>
      </c>
      <c r="J1527" s="263" t="s">
        <v>1382</v>
      </c>
      <c r="K1527" s="263" t="s">
        <v>1382</v>
      </c>
      <c r="L1527" s="263" t="s">
        <v>1382</v>
      </c>
      <c r="M1527" s="263" t="s">
        <v>1382</v>
      </c>
      <c r="N1527" s="263" t="s">
        <v>1382</v>
      </c>
      <c r="O1527" s="263" t="s">
        <v>1382</v>
      </c>
      <c r="P1527" s="263" t="s">
        <v>1382</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1383</v>
      </c>
      <c r="B1528" s="263" t="s">
        <v>1384</v>
      </c>
      <c r="C1528" s="263" t="s">
        <v>1384</v>
      </c>
      <c r="D1528" s="263" t="s">
        <v>1384</v>
      </c>
      <c r="E1528" s="263" t="s">
        <v>1384</v>
      </c>
      <c r="F1528" s="263" t="s">
        <v>1384</v>
      </c>
      <c r="G1528" s="263" t="s">
        <v>1384</v>
      </c>
      <c r="H1528" s="263" t="s">
        <v>1384</v>
      </c>
      <c r="I1528" s="263" t="s">
        <v>1384</v>
      </c>
      <c r="J1528" s="263" t="s">
        <v>1384</v>
      </c>
      <c r="K1528" s="263" t="s">
        <v>1384</v>
      </c>
      <c r="L1528" s="263" t="s">
        <v>1384</v>
      </c>
      <c r="M1528" s="263" t="s">
        <v>1384</v>
      </c>
      <c r="N1528" s="263" t="s">
        <v>1384</v>
      </c>
      <c r="O1528" s="263" t="s">
        <v>1384</v>
      </c>
      <c r="P1528" s="263" t="s">
        <v>1384</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9" customHeight="1" x14ac:dyDescent="0.25">
      <c r="A1529" s="263" t="s">
        <v>1385</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x14ac:dyDescent="0.25">
      <c r="A1530" s="263" t="s">
        <v>1386</v>
      </c>
      <c r="B1530" s="263" t="s">
        <v>1387</v>
      </c>
      <c r="C1530" s="263" t="s">
        <v>1387</v>
      </c>
      <c r="D1530" s="263" t="s">
        <v>1387</v>
      </c>
      <c r="E1530" s="263" t="s">
        <v>1387</v>
      </c>
      <c r="F1530" s="263" t="s">
        <v>1387</v>
      </c>
      <c r="G1530" s="263" t="s">
        <v>1387</v>
      </c>
      <c r="H1530" s="263" t="s">
        <v>1387</v>
      </c>
      <c r="I1530" s="263" t="s">
        <v>1387</v>
      </c>
      <c r="J1530" s="263" t="s">
        <v>1387</v>
      </c>
      <c r="K1530" s="263" t="s">
        <v>1387</v>
      </c>
      <c r="L1530" s="263" t="s">
        <v>1387</v>
      </c>
      <c r="M1530" s="263" t="s">
        <v>1387</v>
      </c>
      <c r="N1530" s="263" t="s">
        <v>1387</v>
      </c>
      <c r="O1530" s="263" t="s">
        <v>1387</v>
      </c>
      <c r="P1530" s="263" t="s">
        <v>1387</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1388</v>
      </c>
      <c r="B1531" s="263" t="s">
        <v>1389</v>
      </c>
      <c r="C1531" s="263" t="s">
        <v>1389</v>
      </c>
      <c r="D1531" s="263" t="s">
        <v>1389</v>
      </c>
      <c r="E1531" s="263" t="s">
        <v>1389</v>
      </c>
      <c r="F1531" s="263" t="s">
        <v>1389</v>
      </c>
      <c r="G1531" s="263" t="s">
        <v>1389</v>
      </c>
      <c r="H1531" s="263" t="s">
        <v>1389</v>
      </c>
      <c r="I1531" s="263" t="s">
        <v>1389</v>
      </c>
      <c r="J1531" s="263" t="s">
        <v>1389</v>
      </c>
      <c r="K1531" s="263" t="s">
        <v>1389</v>
      </c>
      <c r="L1531" s="263" t="s">
        <v>1389</v>
      </c>
      <c r="M1531" s="263" t="s">
        <v>1389</v>
      </c>
      <c r="N1531" s="263" t="s">
        <v>1389</v>
      </c>
      <c r="O1531" s="263" t="s">
        <v>1389</v>
      </c>
      <c r="P1531" s="263" t="s">
        <v>1389</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5" customHeight="1" x14ac:dyDescent="0.25">
      <c r="A1532" s="263" t="s">
        <v>1390</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5" customHeight="1" x14ac:dyDescent="0.25">
      <c r="A1533" s="263" t="s">
        <v>1391</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x14ac:dyDescent="0.25">
      <c r="A1534" s="263" t="s">
        <v>1392</v>
      </c>
      <c r="B1534" s="263" t="s">
        <v>1393</v>
      </c>
      <c r="C1534" s="263" t="s">
        <v>1393</v>
      </c>
      <c r="D1534" s="263" t="s">
        <v>1393</v>
      </c>
      <c r="E1534" s="263" t="s">
        <v>1393</v>
      </c>
      <c r="F1534" s="263" t="s">
        <v>1393</v>
      </c>
      <c r="G1534" s="263" t="s">
        <v>1393</v>
      </c>
      <c r="H1534" s="263" t="s">
        <v>1393</v>
      </c>
      <c r="I1534" s="263" t="s">
        <v>1393</v>
      </c>
      <c r="J1534" s="263" t="s">
        <v>1393</v>
      </c>
      <c r="K1534" s="263" t="s">
        <v>1393</v>
      </c>
      <c r="L1534" s="263" t="s">
        <v>1393</v>
      </c>
      <c r="M1534" s="263" t="s">
        <v>1393</v>
      </c>
      <c r="N1534" s="263" t="s">
        <v>1393</v>
      </c>
      <c r="O1534" s="263" t="s">
        <v>1393</v>
      </c>
      <c r="P1534" s="263" t="s">
        <v>1393</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x14ac:dyDescent="0.25">
      <c r="A1535" s="263" t="s">
        <v>1394</v>
      </c>
      <c r="B1535" s="263" t="s">
        <v>1395</v>
      </c>
      <c r="C1535" s="263" t="s">
        <v>1395</v>
      </c>
      <c r="D1535" s="263" t="s">
        <v>1395</v>
      </c>
      <c r="E1535" s="263" t="s">
        <v>1395</v>
      </c>
      <c r="F1535" s="263" t="s">
        <v>1395</v>
      </c>
      <c r="G1535" s="263" t="s">
        <v>1395</v>
      </c>
      <c r="H1535" s="263" t="s">
        <v>1395</v>
      </c>
      <c r="I1535" s="263" t="s">
        <v>1395</v>
      </c>
      <c r="J1535" s="263" t="s">
        <v>1395</v>
      </c>
      <c r="K1535" s="263" t="s">
        <v>1395</v>
      </c>
      <c r="L1535" s="263" t="s">
        <v>1395</v>
      </c>
      <c r="M1535" s="263" t="s">
        <v>1395</v>
      </c>
      <c r="N1535" s="263" t="s">
        <v>1395</v>
      </c>
      <c r="O1535" s="263" t="s">
        <v>1395</v>
      </c>
      <c r="P1535" s="263" t="s">
        <v>1395</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3" t="s">
        <v>1396</v>
      </c>
      <c r="B1536" s="263" t="s">
        <v>1397</v>
      </c>
      <c r="C1536" s="263" t="s">
        <v>1397</v>
      </c>
      <c r="D1536" s="263" t="s">
        <v>1397</v>
      </c>
      <c r="E1536" s="263" t="s">
        <v>1397</v>
      </c>
      <c r="F1536" s="263" t="s">
        <v>1397</v>
      </c>
      <c r="G1536" s="263" t="s">
        <v>1397</v>
      </c>
      <c r="H1536" s="263" t="s">
        <v>1397</v>
      </c>
      <c r="I1536" s="263" t="s">
        <v>1397</v>
      </c>
      <c r="J1536" s="263" t="s">
        <v>1397</v>
      </c>
      <c r="K1536" s="263" t="s">
        <v>1397</v>
      </c>
      <c r="L1536" s="263" t="s">
        <v>1397</v>
      </c>
      <c r="M1536" s="263" t="s">
        <v>1397</v>
      </c>
      <c r="N1536" s="263" t="s">
        <v>1397</v>
      </c>
      <c r="O1536" s="263" t="s">
        <v>1397</v>
      </c>
      <c r="P1536" s="263" t="s">
        <v>1397</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150000000000006" customHeight="1" x14ac:dyDescent="0.25">
      <c r="A1537" s="263" t="s">
        <v>1398</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x14ac:dyDescent="0.25">
      <c r="A1538" s="263" t="s">
        <v>1399</v>
      </c>
      <c r="B1538" s="263" t="s">
        <v>1400</v>
      </c>
      <c r="C1538" s="263" t="s">
        <v>1400</v>
      </c>
      <c r="D1538" s="263" t="s">
        <v>1400</v>
      </c>
      <c r="E1538" s="263" t="s">
        <v>1400</v>
      </c>
      <c r="F1538" s="263" t="s">
        <v>1400</v>
      </c>
      <c r="G1538" s="263" t="s">
        <v>1400</v>
      </c>
      <c r="H1538" s="263" t="s">
        <v>1400</v>
      </c>
      <c r="I1538" s="263" t="s">
        <v>1400</v>
      </c>
      <c r="J1538" s="263" t="s">
        <v>1400</v>
      </c>
      <c r="K1538" s="263" t="s">
        <v>1400</v>
      </c>
      <c r="L1538" s="263" t="s">
        <v>1400</v>
      </c>
      <c r="M1538" s="263" t="s">
        <v>1400</v>
      </c>
      <c r="N1538" s="263" t="s">
        <v>1400</v>
      </c>
      <c r="O1538" s="263" t="s">
        <v>1400</v>
      </c>
      <c r="P1538" s="263" t="s">
        <v>1400</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5" customHeight="1" x14ac:dyDescent="0.25">
      <c r="A1539" s="263" t="s">
        <v>1401</v>
      </c>
      <c r="B1539" s="263" t="s">
        <v>1402</v>
      </c>
      <c r="C1539" s="263" t="s">
        <v>1402</v>
      </c>
      <c r="D1539" s="263" t="s">
        <v>1402</v>
      </c>
      <c r="E1539" s="263" t="s">
        <v>1402</v>
      </c>
      <c r="F1539" s="263" t="s">
        <v>1402</v>
      </c>
      <c r="G1539" s="263" t="s">
        <v>1402</v>
      </c>
      <c r="H1539" s="263" t="s">
        <v>1402</v>
      </c>
      <c r="I1539" s="263" t="s">
        <v>1402</v>
      </c>
      <c r="J1539" s="263" t="s">
        <v>1402</v>
      </c>
      <c r="K1539" s="263" t="s">
        <v>1402</v>
      </c>
      <c r="L1539" s="263" t="s">
        <v>1402</v>
      </c>
      <c r="M1539" s="263" t="s">
        <v>1402</v>
      </c>
      <c r="N1539" s="263" t="s">
        <v>1402</v>
      </c>
      <c r="O1539" s="263" t="s">
        <v>1402</v>
      </c>
      <c r="P1539" s="263" t="s">
        <v>1402</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x14ac:dyDescent="0.25">
      <c r="A1540" s="263" t="s">
        <v>1403</v>
      </c>
      <c r="B1540" s="263" t="s">
        <v>1402</v>
      </c>
      <c r="C1540" s="263" t="s">
        <v>1402</v>
      </c>
      <c r="D1540" s="263" t="s">
        <v>1402</v>
      </c>
      <c r="E1540" s="263" t="s">
        <v>1402</v>
      </c>
      <c r="F1540" s="263" t="s">
        <v>1402</v>
      </c>
      <c r="G1540" s="263" t="s">
        <v>1402</v>
      </c>
      <c r="H1540" s="263" t="s">
        <v>1402</v>
      </c>
      <c r="I1540" s="263" t="s">
        <v>1402</v>
      </c>
      <c r="J1540" s="263" t="s">
        <v>1402</v>
      </c>
      <c r="K1540" s="263" t="s">
        <v>1402</v>
      </c>
      <c r="L1540" s="263" t="s">
        <v>1402</v>
      </c>
      <c r="M1540" s="263" t="s">
        <v>1402</v>
      </c>
      <c r="N1540" s="263" t="s">
        <v>1402</v>
      </c>
      <c r="O1540" s="263" t="s">
        <v>1402</v>
      </c>
      <c r="P1540" s="263" t="s">
        <v>1402</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x14ac:dyDescent="0.25">
      <c r="A1541" s="263" t="s">
        <v>1404</v>
      </c>
      <c r="B1541" s="263" t="s">
        <v>1405</v>
      </c>
      <c r="C1541" s="263" t="s">
        <v>1405</v>
      </c>
      <c r="D1541" s="263" t="s">
        <v>1405</v>
      </c>
      <c r="E1541" s="263" t="s">
        <v>1405</v>
      </c>
      <c r="F1541" s="263" t="s">
        <v>1405</v>
      </c>
      <c r="G1541" s="263" t="s">
        <v>1405</v>
      </c>
      <c r="H1541" s="263" t="s">
        <v>1405</v>
      </c>
      <c r="I1541" s="263" t="s">
        <v>1405</v>
      </c>
      <c r="J1541" s="263" t="s">
        <v>1405</v>
      </c>
      <c r="K1541" s="263" t="s">
        <v>1405</v>
      </c>
      <c r="L1541" s="263" t="s">
        <v>1405</v>
      </c>
      <c r="M1541" s="263" t="s">
        <v>1405</v>
      </c>
      <c r="N1541" s="263" t="s">
        <v>1405</v>
      </c>
      <c r="O1541" s="263" t="s">
        <v>1405</v>
      </c>
      <c r="P1541" s="263" t="s">
        <v>1405</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x14ac:dyDescent="0.25">
      <c r="A1542" s="263" t="s">
        <v>1406</v>
      </c>
      <c r="B1542" s="263" t="s">
        <v>1407</v>
      </c>
      <c r="C1542" s="263" t="s">
        <v>1407</v>
      </c>
      <c r="D1542" s="263" t="s">
        <v>1407</v>
      </c>
      <c r="E1542" s="263" t="s">
        <v>1407</v>
      </c>
      <c r="F1542" s="263" t="s">
        <v>1407</v>
      </c>
      <c r="G1542" s="263" t="s">
        <v>1407</v>
      </c>
      <c r="H1542" s="263" t="s">
        <v>1407</v>
      </c>
      <c r="I1542" s="263" t="s">
        <v>1407</v>
      </c>
      <c r="J1542" s="263" t="s">
        <v>1407</v>
      </c>
      <c r="K1542" s="263" t="s">
        <v>1407</v>
      </c>
      <c r="L1542" s="263" t="s">
        <v>1407</v>
      </c>
      <c r="M1542" s="263" t="s">
        <v>1407</v>
      </c>
      <c r="N1542" s="263" t="s">
        <v>1407</v>
      </c>
      <c r="O1542" s="263" t="s">
        <v>1407</v>
      </c>
      <c r="P1542" s="263" t="s">
        <v>1407</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150000000000006" customHeight="1" x14ac:dyDescent="0.25">
      <c r="A1543" s="263" t="s">
        <v>1408</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150000000000006" customHeight="1" x14ac:dyDescent="0.25">
      <c r="A1544" s="263" t="s">
        <v>1409</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x14ac:dyDescent="0.25">
      <c r="A1545" s="263" t="s">
        <v>1410</v>
      </c>
      <c r="B1545" s="263" t="s">
        <v>1411</v>
      </c>
      <c r="C1545" s="263" t="s">
        <v>1411</v>
      </c>
      <c r="D1545" s="263" t="s">
        <v>1411</v>
      </c>
      <c r="E1545" s="263" t="s">
        <v>1411</v>
      </c>
      <c r="F1545" s="263" t="s">
        <v>1411</v>
      </c>
      <c r="G1545" s="263" t="s">
        <v>1411</v>
      </c>
      <c r="H1545" s="263" t="s">
        <v>1411</v>
      </c>
      <c r="I1545" s="263" t="s">
        <v>1411</v>
      </c>
      <c r="J1545" s="263" t="s">
        <v>1411</v>
      </c>
      <c r="K1545" s="263" t="s">
        <v>1411</v>
      </c>
      <c r="L1545" s="263" t="s">
        <v>1411</v>
      </c>
      <c r="M1545" s="263" t="s">
        <v>1411</v>
      </c>
      <c r="N1545" s="263" t="s">
        <v>1411</v>
      </c>
      <c r="O1545" s="263" t="s">
        <v>1411</v>
      </c>
      <c r="P1545" s="263" t="s">
        <v>1411</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x14ac:dyDescent="0.25">
      <c r="A1546" s="263" t="s">
        <v>1412</v>
      </c>
      <c r="B1546" s="263" t="s">
        <v>1413</v>
      </c>
      <c r="C1546" s="263" t="s">
        <v>1413</v>
      </c>
      <c r="D1546" s="263" t="s">
        <v>1413</v>
      </c>
      <c r="E1546" s="263" t="s">
        <v>1413</v>
      </c>
      <c r="F1546" s="263" t="s">
        <v>1413</v>
      </c>
      <c r="G1546" s="263" t="s">
        <v>1413</v>
      </c>
      <c r="H1546" s="263" t="s">
        <v>1413</v>
      </c>
      <c r="I1546" s="263" t="s">
        <v>1413</v>
      </c>
      <c r="J1546" s="263" t="s">
        <v>1413</v>
      </c>
      <c r="K1546" s="263" t="s">
        <v>1413</v>
      </c>
      <c r="L1546" s="263" t="s">
        <v>1413</v>
      </c>
      <c r="M1546" s="263" t="s">
        <v>1413</v>
      </c>
      <c r="N1546" s="263" t="s">
        <v>1413</v>
      </c>
      <c r="O1546" s="263" t="s">
        <v>1413</v>
      </c>
      <c r="P1546" s="263" t="s">
        <v>1413</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x14ac:dyDescent="0.25">
      <c r="A1547" s="263" t="s">
        <v>1414</v>
      </c>
      <c r="B1547" s="263" t="s">
        <v>1415</v>
      </c>
      <c r="C1547" s="263" t="s">
        <v>1415</v>
      </c>
      <c r="D1547" s="263" t="s">
        <v>1415</v>
      </c>
      <c r="E1547" s="263" t="s">
        <v>1415</v>
      </c>
      <c r="F1547" s="263" t="s">
        <v>1415</v>
      </c>
      <c r="G1547" s="263" t="s">
        <v>1415</v>
      </c>
      <c r="H1547" s="263" t="s">
        <v>1415</v>
      </c>
      <c r="I1547" s="263" t="s">
        <v>1415</v>
      </c>
      <c r="J1547" s="263" t="s">
        <v>1415</v>
      </c>
      <c r="K1547" s="263" t="s">
        <v>1415</v>
      </c>
      <c r="L1547" s="263" t="s">
        <v>1415</v>
      </c>
      <c r="M1547" s="263" t="s">
        <v>1415</v>
      </c>
      <c r="N1547" s="263" t="s">
        <v>1415</v>
      </c>
      <c r="O1547" s="263" t="s">
        <v>1415</v>
      </c>
      <c r="P1547" s="263" t="s">
        <v>1415</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x14ac:dyDescent="0.25">
      <c r="A1548" s="263" t="s">
        <v>1416</v>
      </c>
      <c r="B1548" s="263" t="s">
        <v>1417</v>
      </c>
      <c r="C1548" s="263" t="s">
        <v>1417</v>
      </c>
      <c r="D1548" s="263" t="s">
        <v>1417</v>
      </c>
      <c r="E1548" s="263" t="s">
        <v>1417</v>
      </c>
      <c r="F1548" s="263" t="s">
        <v>1417</v>
      </c>
      <c r="G1548" s="263" t="s">
        <v>1417</v>
      </c>
      <c r="H1548" s="263" t="s">
        <v>1417</v>
      </c>
      <c r="I1548" s="263" t="s">
        <v>1417</v>
      </c>
      <c r="J1548" s="263" t="s">
        <v>1417</v>
      </c>
      <c r="K1548" s="263" t="s">
        <v>1417</v>
      </c>
      <c r="L1548" s="263" t="s">
        <v>1417</v>
      </c>
      <c r="M1548" s="263" t="s">
        <v>1417</v>
      </c>
      <c r="N1548" s="263" t="s">
        <v>1417</v>
      </c>
      <c r="O1548" s="263" t="s">
        <v>1417</v>
      </c>
      <c r="P1548" s="263" t="s">
        <v>1417</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x14ac:dyDescent="0.25">
      <c r="A1549" s="263" t="s">
        <v>1418</v>
      </c>
      <c r="B1549" s="263" t="s">
        <v>1419</v>
      </c>
      <c r="C1549" s="263" t="s">
        <v>1419</v>
      </c>
      <c r="D1549" s="263" t="s">
        <v>1419</v>
      </c>
      <c r="E1549" s="263" t="s">
        <v>1419</v>
      </c>
      <c r="F1549" s="263" t="s">
        <v>1419</v>
      </c>
      <c r="G1549" s="263" t="s">
        <v>1419</v>
      </c>
      <c r="H1549" s="263" t="s">
        <v>1419</v>
      </c>
      <c r="I1549" s="263" t="s">
        <v>1419</v>
      </c>
      <c r="J1549" s="263" t="s">
        <v>1419</v>
      </c>
      <c r="K1549" s="263" t="s">
        <v>1419</v>
      </c>
      <c r="L1549" s="263" t="s">
        <v>1419</v>
      </c>
      <c r="M1549" s="263" t="s">
        <v>1419</v>
      </c>
      <c r="N1549" s="263" t="s">
        <v>1419</v>
      </c>
      <c r="O1549" s="263" t="s">
        <v>1419</v>
      </c>
      <c r="P1549" s="263" t="s">
        <v>1419</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6" customHeight="1" x14ac:dyDescent="0.25">
      <c r="A1550" s="263" t="s">
        <v>1420</v>
      </c>
      <c r="B1550" s="263" t="s">
        <v>1421</v>
      </c>
      <c r="C1550" s="263" t="s">
        <v>1421</v>
      </c>
      <c r="D1550" s="263" t="s">
        <v>1421</v>
      </c>
      <c r="E1550" s="263" t="s">
        <v>1421</v>
      </c>
      <c r="F1550" s="263" t="s">
        <v>1421</v>
      </c>
      <c r="G1550" s="263" t="s">
        <v>1421</v>
      </c>
      <c r="H1550" s="263" t="s">
        <v>1421</v>
      </c>
      <c r="I1550" s="263" t="s">
        <v>1421</v>
      </c>
      <c r="J1550" s="263" t="s">
        <v>1421</v>
      </c>
      <c r="K1550" s="263" t="s">
        <v>1421</v>
      </c>
      <c r="L1550" s="263" t="s">
        <v>1421</v>
      </c>
      <c r="M1550" s="263" t="s">
        <v>1421</v>
      </c>
      <c r="N1550" s="263" t="s">
        <v>1421</v>
      </c>
      <c r="O1550" s="263" t="s">
        <v>1421</v>
      </c>
      <c r="P1550" s="263" t="s">
        <v>1421</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1422</v>
      </c>
      <c r="B1551" s="263" t="s">
        <v>1423</v>
      </c>
      <c r="C1551" s="263" t="s">
        <v>1423</v>
      </c>
      <c r="D1551" s="263" t="s">
        <v>1423</v>
      </c>
      <c r="E1551" s="263" t="s">
        <v>1423</v>
      </c>
      <c r="F1551" s="263" t="s">
        <v>1423</v>
      </c>
      <c r="G1551" s="263" t="s">
        <v>1423</v>
      </c>
      <c r="H1551" s="263" t="s">
        <v>1423</v>
      </c>
      <c r="I1551" s="263" t="s">
        <v>1423</v>
      </c>
      <c r="J1551" s="263" t="s">
        <v>1423</v>
      </c>
      <c r="K1551" s="263" t="s">
        <v>1423</v>
      </c>
      <c r="L1551" s="263" t="s">
        <v>1423</v>
      </c>
      <c r="M1551" s="263" t="s">
        <v>1423</v>
      </c>
      <c r="N1551" s="263" t="s">
        <v>1423</v>
      </c>
      <c r="O1551" s="263" t="s">
        <v>1423</v>
      </c>
      <c r="P1551" s="263" t="s">
        <v>1423</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x14ac:dyDescent="0.25">
      <c r="A1552" s="263" t="s">
        <v>1424</v>
      </c>
      <c r="B1552" s="263" t="s">
        <v>1425</v>
      </c>
      <c r="C1552" s="263" t="s">
        <v>1425</v>
      </c>
      <c r="D1552" s="263" t="s">
        <v>1425</v>
      </c>
      <c r="E1552" s="263" t="s">
        <v>1425</v>
      </c>
      <c r="F1552" s="263" t="s">
        <v>1425</v>
      </c>
      <c r="G1552" s="263" t="s">
        <v>1425</v>
      </c>
      <c r="H1552" s="263" t="s">
        <v>1425</v>
      </c>
      <c r="I1552" s="263" t="s">
        <v>1425</v>
      </c>
      <c r="J1552" s="263" t="s">
        <v>1425</v>
      </c>
      <c r="K1552" s="263" t="s">
        <v>1425</v>
      </c>
      <c r="L1552" s="263" t="s">
        <v>1425</v>
      </c>
      <c r="M1552" s="263" t="s">
        <v>1425</v>
      </c>
      <c r="N1552" s="263" t="s">
        <v>1425</v>
      </c>
      <c r="O1552" s="263" t="s">
        <v>1425</v>
      </c>
      <c r="P1552" s="263" t="s">
        <v>1425</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x14ac:dyDescent="0.25">
      <c r="A1553" s="263" t="s">
        <v>1426</v>
      </c>
      <c r="B1553" s="263" t="s">
        <v>1427</v>
      </c>
      <c r="C1553" s="263" t="s">
        <v>1427</v>
      </c>
      <c r="D1553" s="263" t="s">
        <v>1427</v>
      </c>
      <c r="E1553" s="263" t="s">
        <v>1427</v>
      </c>
      <c r="F1553" s="263" t="s">
        <v>1427</v>
      </c>
      <c r="G1553" s="263" t="s">
        <v>1427</v>
      </c>
      <c r="H1553" s="263" t="s">
        <v>1427</v>
      </c>
      <c r="I1553" s="263" t="s">
        <v>1427</v>
      </c>
      <c r="J1553" s="263" t="s">
        <v>1427</v>
      </c>
      <c r="K1553" s="263" t="s">
        <v>1427</v>
      </c>
      <c r="L1553" s="263" t="s">
        <v>1427</v>
      </c>
      <c r="M1553" s="263" t="s">
        <v>1427</v>
      </c>
      <c r="N1553" s="263" t="s">
        <v>1427</v>
      </c>
      <c r="O1553" s="263" t="s">
        <v>1427</v>
      </c>
      <c r="P1553" s="263" t="s">
        <v>1427</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3" t="s">
        <v>1428</v>
      </c>
      <c r="B1554" s="263" t="s">
        <v>1429</v>
      </c>
      <c r="C1554" s="263" t="s">
        <v>1429</v>
      </c>
      <c r="D1554" s="263" t="s">
        <v>1429</v>
      </c>
      <c r="E1554" s="263" t="s">
        <v>1429</v>
      </c>
      <c r="F1554" s="263" t="s">
        <v>1429</v>
      </c>
      <c r="G1554" s="263" t="s">
        <v>1429</v>
      </c>
      <c r="H1554" s="263" t="s">
        <v>1429</v>
      </c>
      <c r="I1554" s="263" t="s">
        <v>1429</v>
      </c>
      <c r="J1554" s="263" t="s">
        <v>1429</v>
      </c>
      <c r="K1554" s="263" t="s">
        <v>1429</v>
      </c>
      <c r="L1554" s="263" t="s">
        <v>1429</v>
      </c>
      <c r="M1554" s="263" t="s">
        <v>1429</v>
      </c>
      <c r="N1554" s="263" t="s">
        <v>1429</v>
      </c>
      <c r="O1554" s="263" t="s">
        <v>1429</v>
      </c>
      <c r="P1554" s="263" t="s">
        <v>1429</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x14ac:dyDescent="0.25">
      <c r="A1555" s="263" t="s">
        <v>1430</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x14ac:dyDescent="0.25">
      <c r="A1556" s="263" t="s">
        <v>1431</v>
      </c>
      <c r="B1556" s="263" t="s">
        <v>1432</v>
      </c>
      <c r="C1556" s="263" t="s">
        <v>1432</v>
      </c>
      <c r="D1556" s="263" t="s">
        <v>1432</v>
      </c>
      <c r="E1556" s="263" t="s">
        <v>1432</v>
      </c>
      <c r="F1556" s="263" t="s">
        <v>1432</v>
      </c>
      <c r="G1556" s="263" t="s">
        <v>1432</v>
      </c>
      <c r="H1556" s="263" t="s">
        <v>1432</v>
      </c>
      <c r="I1556" s="263" t="s">
        <v>1432</v>
      </c>
      <c r="J1556" s="263" t="s">
        <v>1432</v>
      </c>
      <c r="K1556" s="263" t="s">
        <v>1432</v>
      </c>
      <c r="L1556" s="263" t="s">
        <v>1432</v>
      </c>
      <c r="M1556" s="263" t="s">
        <v>1432</v>
      </c>
      <c r="N1556" s="263" t="s">
        <v>1432</v>
      </c>
      <c r="O1556" s="263" t="s">
        <v>1432</v>
      </c>
      <c r="P1556" s="263" t="s">
        <v>1432</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9" customHeight="1" x14ac:dyDescent="0.25">
      <c r="A1557" s="263" t="s">
        <v>1433</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1434</v>
      </c>
      <c r="B1558" s="263" t="s">
        <v>1435</v>
      </c>
      <c r="C1558" s="263" t="s">
        <v>1435</v>
      </c>
      <c r="D1558" s="263" t="s">
        <v>1435</v>
      </c>
      <c r="E1558" s="263" t="s">
        <v>1435</v>
      </c>
      <c r="F1558" s="263" t="s">
        <v>1435</v>
      </c>
      <c r="G1558" s="263" t="s">
        <v>1435</v>
      </c>
      <c r="H1558" s="263" t="s">
        <v>1435</v>
      </c>
      <c r="I1558" s="263" t="s">
        <v>1435</v>
      </c>
      <c r="J1558" s="263" t="s">
        <v>1435</v>
      </c>
      <c r="K1558" s="263" t="s">
        <v>1435</v>
      </c>
      <c r="L1558" s="263" t="s">
        <v>1435</v>
      </c>
      <c r="M1558" s="263" t="s">
        <v>1435</v>
      </c>
      <c r="N1558" s="263" t="s">
        <v>1435</v>
      </c>
      <c r="O1558" s="263" t="s">
        <v>1435</v>
      </c>
      <c r="P1558" s="263" t="s">
        <v>1435</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150000000000006" customHeight="1" x14ac:dyDescent="0.25">
      <c r="A1559" s="263" t="s">
        <v>1436</v>
      </c>
      <c r="B1559" s="263" t="s">
        <v>1437</v>
      </c>
      <c r="C1559" s="263" t="s">
        <v>1437</v>
      </c>
      <c r="D1559" s="263" t="s">
        <v>1437</v>
      </c>
      <c r="E1559" s="263" t="s">
        <v>1437</v>
      </c>
      <c r="F1559" s="263" t="s">
        <v>1437</v>
      </c>
      <c r="G1559" s="263" t="s">
        <v>1437</v>
      </c>
      <c r="H1559" s="263" t="s">
        <v>1437</v>
      </c>
      <c r="I1559" s="263" t="s">
        <v>1437</v>
      </c>
      <c r="J1559" s="263" t="s">
        <v>1437</v>
      </c>
      <c r="K1559" s="263" t="s">
        <v>1437</v>
      </c>
      <c r="L1559" s="263" t="s">
        <v>1437</v>
      </c>
      <c r="M1559" s="263" t="s">
        <v>1437</v>
      </c>
      <c r="N1559" s="263" t="s">
        <v>1437</v>
      </c>
      <c r="O1559" s="263" t="s">
        <v>1437</v>
      </c>
      <c r="P1559" s="263" t="s">
        <v>1437</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x14ac:dyDescent="0.25">
      <c r="A1560" s="263" t="s">
        <v>1438</v>
      </c>
      <c r="B1560" s="263" t="s">
        <v>1439</v>
      </c>
      <c r="C1560" s="263" t="s">
        <v>1439</v>
      </c>
      <c r="D1560" s="263" t="s">
        <v>1439</v>
      </c>
      <c r="E1560" s="263" t="s">
        <v>1439</v>
      </c>
      <c r="F1560" s="263" t="s">
        <v>1439</v>
      </c>
      <c r="G1560" s="263" t="s">
        <v>1439</v>
      </c>
      <c r="H1560" s="263" t="s">
        <v>1439</v>
      </c>
      <c r="I1560" s="263" t="s">
        <v>1439</v>
      </c>
      <c r="J1560" s="263" t="s">
        <v>1439</v>
      </c>
      <c r="K1560" s="263" t="s">
        <v>1439</v>
      </c>
      <c r="L1560" s="263" t="s">
        <v>1439</v>
      </c>
      <c r="M1560" s="263" t="s">
        <v>1439</v>
      </c>
      <c r="N1560" s="263" t="s">
        <v>1439</v>
      </c>
      <c r="O1560" s="263" t="s">
        <v>1439</v>
      </c>
      <c r="P1560" s="263" t="s">
        <v>1439</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150000000000006" customHeight="1" x14ac:dyDescent="0.25">
      <c r="A1561" s="263" t="s">
        <v>1440</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x14ac:dyDescent="0.25">
      <c r="A1562" s="263" t="s">
        <v>1441</v>
      </c>
      <c r="B1562" s="263" t="s">
        <v>1442</v>
      </c>
      <c r="C1562" s="263" t="s">
        <v>1442</v>
      </c>
      <c r="D1562" s="263" t="s">
        <v>1442</v>
      </c>
      <c r="E1562" s="263" t="s">
        <v>1442</v>
      </c>
      <c r="F1562" s="263" t="s">
        <v>1442</v>
      </c>
      <c r="G1562" s="263" t="s">
        <v>1442</v>
      </c>
      <c r="H1562" s="263" t="s">
        <v>1442</v>
      </c>
      <c r="I1562" s="263" t="s">
        <v>1442</v>
      </c>
      <c r="J1562" s="263" t="s">
        <v>1442</v>
      </c>
      <c r="K1562" s="263" t="s">
        <v>1442</v>
      </c>
      <c r="L1562" s="263" t="s">
        <v>1442</v>
      </c>
      <c r="M1562" s="263" t="s">
        <v>1442</v>
      </c>
      <c r="N1562" s="263" t="s">
        <v>1442</v>
      </c>
      <c r="O1562" s="263" t="s">
        <v>1442</v>
      </c>
      <c r="P1562" s="263" t="s">
        <v>1442</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1443</v>
      </c>
      <c r="B1563" s="263" t="s">
        <v>1444</v>
      </c>
      <c r="C1563" s="263" t="s">
        <v>1444</v>
      </c>
      <c r="D1563" s="263" t="s">
        <v>1444</v>
      </c>
      <c r="E1563" s="263" t="s">
        <v>1444</v>
      </c>
      <c r="F1563" s="263" t="s">
        <v>1444</v>
      </c>
      <c r="G1563" s="263" t="s">
        <v>1444</v>
      </c>
      <c r="H1563" s="263" t="s">
        <v>1444</v>
      </c>
      <c r="I1563" s="263" t="s">
        <v>1444</v>
      </c>
      <c r="J1563" s="263" t="s">
        <v>1444</v>
      </c>
      <c r="K1563" s="263" t="s">
        <v>1444</v>
      </c>
      <c r="L1563" s="263" t="s">
        <v>1444</v>
      </c>
      <c r="M1563" s="263" t="s">
        <v>1444</v>
      </c>
      <c r="N1563" s="263" t="s">
        <v>1444</v>
      </c>
      <c r="O1563" s="263" t="s">
        <v>1444</v>
      </c>
      <c r="P1563" s="263" t="s">
        <v>1444</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x14ac:dyDescent="0.25">
      <c r="A1564" s="263" t="s">
        <v>1445</v>
      </c>
      <c r="B1564" s="263" t="s">
        <v>1446</v>
      </c>
      <c r="C1564" s="263" t="s">
        <v>1446</v>
      </c>
      <c r="D1564" s="263" t="s">
        <v>1446</v>
      </c>
      <c r="E1564" s="263" t="s">
        <v>1446</v>
      </c>
      <c r="F1564" s="263" t="s">
        <v>1446</v>
      </c>
      <c r="G1564" s="263" t="s">
        <v>1446</v>
      </c>
      <c r="H1564" s="263" t="s">
        <v>1446</v>
      </c>
      <c r="I1564" s="263" t="s">
        <v>1446</v>
      </c>
      <c r="J1564" s="263" t="s">
        <v>1446</v>
      </c>
      <c r="K1564" s="263" t="s">
        <v>1446</v>
      </c>
      <c r="L1564" s="263" t="s">
        <v>1446</v>
      </c>
      <c r="M1564" s="263" t="s">
        <v>1446</v>
      </c>
      <c r="N1564" s="263" t="s">
        <v>1446</v>
      </c>
      <c r="O1564" s="263" t="s">
        <v>1446</v>
      </c>
      <c r="P1564" s="263" t="s">
        <v>1446</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9" customHeight="1" x14ac:dyDescent="0.25">
      <c r="A1565" s="263" t="s">
        <v>1447</v>
      </c>
      <c r="B1565" s="263" t="s">
        <v>1448</v>
      </c>
      <c r="C1565" s="263" t="s">
        <v>1448</v>
      </c>
      <c r="D1565" s="263" t="s">
        <v>1448</v>
      </c>
      <c r="E1565" s="263" t="s">
        <v>1448</v>
      </c>
      <c r="F1565" s="263" t="s">
        <v>1448</v>
      </c>
      <c r="G1565" s="263" t="s">
        <v>1448</v>
      </c>
      <c r="H1565" s="263" t="s">
        <v>1448</v>
      </c>
      <c r="I1565" s="263" t="s">
        <v>1448</v>
      </c>
      <c r="J1565" s="263" t="s">
        <v>1448</v>
      </c>
      <c r="K1565" s="263" t="s">
        <v>1448</v>
      </c>
      <c r="L1565" s="263" t="s">
        <v>1448</v>
      </c>
      <c r="M1565" s="263" t="s">
        <v>1448</v>
      </c>
      <c r="N1565" s="263" t="s">
        <v>1448</v>
      </c>
      <c r="O1565" s="263" t="s">
        <v>1448</v>
      </c>
      <c r="P1565" s="263" t="s">
        <v>1448</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x14ac:dyDescent="0.25">
      <c r="A1566" s="263" t="s">
        <v>1449</v>
      </c>
      <c r="B1566" s="263" t="s">
        <v>1450</v>
      </c>
      <c r="C1566" s="263" t="s">
        <v>1450</v>
      </c>
      <c r="D1566" s="263" t="s">
        <v>1450</v>
      </c>
      <c r="E1566" s="263" t="s">
        <v>1450</v>
      </c>
      <c r="F1566" s="263" t="s">
        <v>1450</v>
      </c>
      <c r="G1566" s="263" t="s">
        <v>1450</v>
      </c>
      <c r="H1566" s="263" t="s">
        <v>1450</v>
      </c>
      <c r="I1566" s="263" t="s">
        <v>1450</v>
      </c>
      <c r="J1566" s="263" t="s">
        <v>1450</v>
      </c>
      <c r="K1566" s="263" t="s">
        <v>1450</v>
      </c>
      <c r="L1566" s="263" t="s">
        <v>1450</v>
      </c>
      <c r="M1566" s="263" t="s">
        <v>1450</v>
      </c>
      <c r="N1566" s="263" t="s">
        <v>1450</v>
      </c>
      <c r="O1566" s="263" t="s">
        <v>1450</v>
      </c>
      <c r="P1566" s="263" t="s">
        <v>1450</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x14ac:dyDescent="0.25">
      <c r="A1567" s="263" t="s">
        <v>1451</v>
      </c>
      <c r="B1567" s="263" t="s">
        <v>1452</v>
      </c>
      <c r="C1567" s="263" t="s">
        <v>1452</v>
      </c>
      <c r="D1567" s="263" t="s">
        <v>1452</v>
      </c>
      <c r="E1567" s="263" t="s">
        <v>1452</v>
      </c>
      <c r="F1567" s="263" t="s">
        <v>1452</v>
      </c>
      <c r="G1567" s="263" t="s">
        <v>1452</v>
      </c>
      <c r="H1567" s="263" t="s">
        <v>1452</v>
      </c>
      <c r="I1567" s="263" t="s">
        <v>1452</v>
      </c>
      <c r="J1567" s="263" t="s">
        <v>1452</v>
      </c>
      <c r="K1567" s="263" t="s">
        <v>1452</v>
      </c>
      <c r="L1567" s="263" t="s">
        <v>1452</v>
      </c>
      <c r="M1567" s="263" t="s">
        <v>1452</v>
      </c>
      <c r="N1567" s="263" t="s">
        <v>1452</v>
      </c>
      <c r="O1567" s="263" t="s">
        <v>1452</v>
      </c>
      <c r="P1567" s="263" t="s">
        <v>1452</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111</v>
      </c>
      <c r="B1569" s="266"/>
      <c r="C1569" s="266"/>
      <c r="D1569" s="266"/>
      <c r="E1569" s="266"/>
      <c r="F1569" s="266"/>
      <c r="G1569" s="266"/>
      <c r="H1569" s="266"/>
      <c r="I1569" s="266"/>
      <c r="J1569" s="266"/>
      <c r="K1569" s="266"/>
      <c r="L1569" s="266"/>
      <c r="M1569" s="266"/>
      <c r="N1569" s="266"/>
      <c r="O1569" s="266"/>
      <c r="P1569" s="266"/>
      <c r="Q1569" s="73" t="s">
        <v>99</v>
      </c>
      <c r="R1569" s="267" t="s">
        <v>100</v>
      </c>
      <c r="S1569" s="267"/>
      <c r="T1569" s="267"/>
      <c r="U1569" s="267"/>
      <c r="V1569" s="267"/>
      <c r="W1569" s="267"/>
      <c r="X1569" s="267"/>
      <c r="Y1569" s="267"/>
      <c r="Z1569" s="267"/>
      <c r="AA1569" s="267"/>
      <c r="AB1569" s="267"/>
      <c r="AC1569" s="267"/>
      <c r="AD1569" s="267"/>
      <c r="AE1569" s="267"/>
      <c r="AF1569" s="74" t="s">
        <v>99</v>
      </c>
      <c r="AG1569" s="268" t="s">
        <v>8</v>
      </c>
      <c r="AH1569" s="268"/>
      <c r="AI1569" s="268"/>
      <c r="AJ1569" s="268"/>
      <c r="AK1569" s="268"/>
      <c r="AL1569" s="268"/>
      <c r="AM1569" s="268"/>
      <c r="AN1569" s="268"/>
      <c r="AO1569" s="268"/>
      <c r="AP1569" s="268"/>
      <c r="AQ1569" s="268"/>
      <c r="AR1569" s="268"/>
      <c r="AS1569" s="268"/>
      <c r="AT1569" s="268"/>
    </row>
    <row r="1570" spans="1:46" ht="45" customHeight="1" x14ac:dyDescent="0.25">
      <c r="A1570" s="263" t="s">
        <v>1453</v>
      </c>
      <c r="B1570" s="263" t="s">
        <v>1454</v>
      </c>
      <c r="C1570" s="263" t="s">
        <v>1454</v>
      </c>
      <c r="D1570" s="263" t="s">
        <v>1454</v>
      </c>
      <c r="E1570" s="263" t="s">
        <v>1454</v>
      </c>
      <c r="F1570" s="263" t="s">
        <v>1454</v>
      </c>
      <c r="G1570" s="263" t="s">
        <v>1454</v>
      </c>
      <c r="H1570" s="263" t="s">
        <v>1454</v>
      </c>
      <c r="I1570" s="263" t="s">
        <v>1454</v>
      </c>
      <c r="J1570" s="263" t="s">
        <v>1454</v>
      </c>
      <c r="K1570" s="263" t="s">
        <v>1454</v>
      </c>
      <c r="L1570" s="263" t="s">
        <v>1454</v>
      </c>
      <c r="M1570" s="263" t="s">
        <v>1454</v>
      </c>
      <c r="N1570" s="263" t="s">
        <v>1454</v>
      </c>
      <c r="O1570" s="263" t="s">
        <v>1454</v>
      </c>
      <c r="P1570" s="263" t="s">
        <v>1454</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x14ac:dyDescent="0.25">
      <c r="A1571" s="263" t="s">
        <v>1455</v>
      </c>
      <c r="B1571" s="263" t="s">
        <v>1456</v>
      </c>
      <c r="C1571" s="263" t="s">
        <v>1456</v>
      </c>
      <c r="D1571" s="263" t="s">
        <v>1456</v>
      </c>
      <c r="E1571" s="263" t="s">
        <v>1456</v>
      </c>
      <c r="F1571" s="263" t="s">
        <v>1456</v>
      </c>
      <c r="G1571" s="263" t="s">
        <v>1456</v>
      </c>
      <c r="H1571" s="263" t="s">
        <v>1456</v>
      </c>
      <c r="I1571" s="263" t="s">
        <v>1456</v>
      </c>
      <c r="J1571" s="263" t="s">
        <v>1456</v>
      </c>
      <c r="K1571" s="263" t="s">
        <v>1456</v>
      </c>
      <c r="L1571" s="263" t="s">
        <v>1456</v>
      </c>
      <c r="M1571" s="263" t="s">
        <v>1456</v>
      </c>
      <c r="N1571" s="263" t="s">
        <v>1456</v>
      </c>
      <c r="O1571" s="263" t="s">
        <v>1456</v>
      </c>
      <c r="P1571" s="263" t="s">
        <v>1456</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x14ac:dyDescent="0.25">
      <c r="A1572" s="263" t="s">
        <v>1457</v>
      </c>
      <c r="B1572" s="263" t="s">
        <v>1458</v>
      </c>
      <c r="C1572" s="263" t="s">
        <v>1458</v>
      </c>
      <c r="D1572" s="263" t="s">
        <v>1458</v>
      </c>
      <c r="E1572" s="263" t="s">
        <v>1458</v>
      </c>
      <c r="F1572" s="263" t="s">
        <v>1458</v>
      </c>
      <c r="G1572" s="263" t="s">
        <v>1458</v>
      </c>
      <c r="H1572" s="263" t="s">
        <v>1458</v>
      </c>
      <c r="I1572" s="263" t="s">
        <v>1458</v>
      </c>
      <c r="J1572" s="263" t="s">
        <v>1458</v>
      </c>
      <c r="K1572" s="263" t="s">
        <v>1458</v>
      </c>
      <c r="L1572" s="263" t="s">
        <v>1458</v>
      </c>
      <c r="M1572" s="263" t="s">
        <v>1458</v>
      </c>
      <c r="N1572" s="263" t="s">
        <v>1458</v>
      </c>
      <c r="O1572" s="263" t="s">
        <v>1458</v>
      </c>
      <c r="P1572" s="263" t="s">
        <v>1458</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4" customHeight="1" x14ac:dyDescent="0.25">
      <c r="A1573" s="263" t="s">
        <v>1459</v>
      </c>
      <c r="B1573" s="263" t="s">
        <v>1460</v>
      </c>
      <c r="C1573" s="263" t="s">
        <v>1460</v>
      </c>
      <c r="D1573" s="263" t="s">
        <v>1460</v>
      </c>
      <c r="E1573" s="263" t="s">
        <v>1460</v>
      </c>
      <c r="F1573" s="263" t="s">
        <v>1460</v>
      </c>
      <c r="G1573" s="263" t="s">
        <v>1460</v>
      </c>
      <c r="H1573" s="263" t="s">
        <v>1460</v>
      </c>
      <c r="I1573" s="263" t="s">
        <v>1460</v>
      </c>
      <c r="J1573" s="263" t="s">
        <v>1460</v>
      </c>
      <c r="K1573" s="263" t="s">
        <v>1460</v>
      </c>
      <c r="L1573" s="263" t="s">
        <v>1460</v>
      </c>
      <c r="M1573" s="263" t="s">
        <v>1460</v>
      </c>
      <c r="N1573" s="263" t="s">
        <v>1460</v>
      </c>
      <c r="O1573" s="263" t="s">
        <v>1460</v>
      </c>
      <c r="P1573" s="263" t="s">
        <v>1460</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x14ac:dyDescent="0.25">
      <c r="A1574" s="263" t="s">
        <v>1461</v>
      </c>
      <c r="B1574" s="263" t="s">
        <v>1462</v>
      </c>
      <c r="C1574" s="263" t="s">
        <v>1462</v>
      </c>
      <c r="D1574" s="263" t="s">
        <v>1462</v>
      </c>
      <c r="E1574" s="263" t="s">
        <v>1462</v>
      </c>
      <c r="F1574" s="263" t="s">
        <v>1462</v>
      </c>
      <c r="G1574" s="263" t="s">
        <v>1462</v>
      </c>
      <c r="H1574" s="263" t="s">
        <v>1462</v>
      </c>
      <c r="I1574" s="263" t="s">
        <v>1462</v>
      </c>
      <c r="J1574" s="263" t="s">
        <v>1462</v>
      </c>
      <c r="K1574" s="263" t="s">
        <v>1462</v>
      </c>
      <c r="L1574" s="263" t="s">
        <v>1462</v>
      </c>
      <c r="M1574" s="263" t="s">
        <v>1462</v>
      </c>
      <c r="N1574" s="263" t="s">
        <v>1462</v>
      </c>
      <c r="O1574" s="263" t="s">
        <v>1462</v>
      </c>
      <c r="P1574" s="263" t="s">
        <v>1462</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1463</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96</v>
      </c>
      <c r="AH1577" s="278"/>
      <c r="AI1577" s="278"/>
      <c r="AJ1577" s="278"/>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1464</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x14ac:dyDescent="0.3">
      <c r="A1582" s="269" t="s">
        <v>76</v>
      </c>
      <c r="B1582" s="269"/>
      <c r="C1582" s="269"/>
      <c r="D1582" s="269"/>
      <c r="E1582" s="269"/>
      <c r="F1582" s="269"/>
      <c r="G1582" s="269"/>
      <c r="H1582" s="269"/>
      <c r="I1582" s="269"/>
      <c r="J1582" s="269"/>
      <c r="K1582" s="269"/>
      <c r="L1582" s="269"/>
      <c r="M1582" s="269"/>
      <c r="N1582" s="269"/>
      <c r="O1582" s="269"/>
      <c r="P1582" s="269"/>
      <c r="Q1582" s="69" t="s">
        <v>99</v>
      </c>
      <c r="R1582" s="270" t="s">
        <v>100</v>
      </c>
      <c r="S1582" s="270"/>
      <c r="T1582" s="270"/>
      <c r="U1582" s="270"/>
      <c r="V1582" s="270"/>
      <c r="W1582" s="270"/>
      <c r="X1582" s="270"/>
      <c r="Y1582" s="270"/>
      <c r="Z1582" s="270"/>
      <c r="AA1582" s="270"/>
      <c r="AB1582" s="270"/>
      <c r="AC1582" s="270"/>
      <c r="AD1582" s="270"/>
      <c r="AE1582" s="270"/>
      <c r="AF1582" s="70" t="s">
        <v>99</v>
      </c>
      <c r="AG1582" s="271" t="s">
        <v>8</v>
      </c>
      <c r="AH1582" s="271"/>
      <c r="AI1582" s="271"/>
      <c r="AJ1582" s="271"/>
      <c r="AK1582" s="271"/>
      <c r="AL1582" s="271"/>
      <c r="AM1582" s="271"/>
      <c r="AN1582" s="271"/>
      <c r="AO1582" s="271"/>
      <c r="AP1582" s="271"/>
      <c r="AQ1582" s="271"/>
      <c r="AR1582" s="271"/>
      <c r="AS1582" s="271"/>
      <c r="AT1582" s="271"/>
    </row>
    <row r="1583" spans="1:46" ht="45" customHeight="1" x14ac:dyDescent="0.25">
      <c r="A1583" s="263" t="s">
        <v>1060</v>
      </c>
      <c r="B1583" s="263" t="s">
        <v>1061</v>
      </c>
      <c r="C1583" s="263" t="s">
        <v>1061</v>
      </c>
      <c r="D1583" s="263" t="s">
        <v>1061</v>
      </c>
      <c r="E1583" s="263" t="s">
        <v>1061</v>
      </c>
      <c r="F1583" s="263" t="s">
        <v>1061</v>
      </c>
      <c r="G1583" s="263" t="s">
        <v>1061</v>
      </c>
      <c r="H1583" s="263" t="s">
        <v>1061</v>
      </c>
      <c r="I1583" s="263" t="s">
        <v>1061</v>
      </c>
      <c r="J1583" s="263" t="s">
        <v>1061</v>
      </c>
      <c r="K1583" s="263" t="s">
        <v>1061</v>
      </c>
      <c r="L1583" s="263" t="s">
        <v>1061</v>
      </c>
      <c r="M1583" s="263" t="s">
        <v>1061</v>
      </c>
      <c r="N1583" s="263" t="s">
        <v>1061</v>
      </c>
      <c r="O1583" s="263" t="s">
        <v>1061</v>
      </c>
      <c r="P1583" s="263" t="s">
        <v>1061</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x14ac:dyDescent="0.25">
      <c r="A1584" s="263" t="s">
        <v>1092</v>
      </c>
      <c r="B1584" s="263" t="s">
        <v>1093</v>
      </c>
      <c r="C1584" s="263" t="s">
        <v>1093</v>
      </c>
      <c r="D1584" s="263" t="s">
        <v>1093</v>
      </c>
      <c r="E1584" s="263" t="s">
        <v>1093</v>
      </c>
      <c r="F1584" s="263" t="s">
        <v>1093</v>
      </c>
      <c r="G1584" s="263" t="s">
        <v>1093</v>
      </c>
      <c r="H1584" s="263" t="s">
        <v>1093</v>
      </c>
      <c r="I1584" s="263" t="s">
        <v>1093</v>
      </c>
      <c r="J1584" s="263" t="s">
        <v>1093</v>
      </c>
      <c r="K1584" s="263" t="s">
        <v>1093</v>
      </c>
      <c r="L1584" s="263" t="s">
        <v>1093</v>
      </c>
      <c r="M1584" s="263" t="s">
        <v>1093</v>
      </c>
      <c r="N1584" s="263" t="s">
        <v>1093</v>
      </c>
      <c r="O1584" s="263" t="s">
        <v>1093</v>
      </c>
      <c r="P1584" s="263" t="s">
        <v>1093</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3" t="s">
        <v>1465</v>
      </c>
      <c r="B1585" s="263"/>
      <c r="C1585" s="263"/>
      <c r="D1585" s="263"/>
      <c r="E1585" s="263"/>
      <c r="F1585" s="263"/>
      <c r="G1585" s="263"/>
      <c r="H1585" s="263"/>
      <c r="I1585" s="263"/>
      <c r="J1585" s="263"/>
      <c r="K1585" s="263"/>
      <c r="L1585" s="263"/>
      <c r="M1585" s="263"/>
      <c r="N1585" s="263"/>
      <c r="O1585" s="263"/>
      <c r="P1585" s="263"/>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x14ac:dyDescent="0.25">
      <c r="A1586" s="263" t="s">
        <v>1466</v>
      </c>
      <c r="B1586" s="263" t="s">
        <v>1467</v>
      </c>
      <c r="C1586" s="263" t="s">
        <v>1467</v>
      </c>
      <c r="D1586" s="263" t="s">
        <v>1467</v>
      </c>
      <c r="E1586" s="263" t="s">
        <v>1467</v>
      </c>
      <c r="F1586" s="263" t="s">
        <v>1467</v>
      </c>
      <c r="G1586" s="263" t="s">
        <v>1467</v>
      </c>
      <c r="H1586" s="263" t="s">
        <v>1467</v>
      </c>
      <c r="I1586" s="263" t="s">
        <v>1467</v>
      </c>
      <c r="J1586" s="263" t="s">
        <v>1467</v>
      </c>
      <c r="K1586" s="263" t="s">
        <v>1467</v>
      </c>
      <c r="L1586" s="263" t="s">
        <v>1467</v>
      </c>
      <c r="M1586" s="263" t="s">
        <v>1467</v>
      </c>
      <c r="N1586" s="263" t="s">
        <v>1467</v>
      </c>
      <c r="O1586" s="263" t="s">
        <v>1467</v>
      </c>
      <c r="P1586" s="263" t="s">
        <v>1467</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64" t="s">
        <v>1468</v>
      </c>
      <c r="B1587" s="264" t="s">
        <v>1468</v>
      </c>
      <c r="C1587" s="264" t="s">
        <v>1468</v>
      </c>
      <c r="D1587" s="264" t="s">
        <v>1468</v>
      </c>
      <c r="E1587" s="264" t="s">
        <v>1468</v>
      </c>
      <c r="F1587" s="264" t="s">
        <v>1468</v>
      </c>
      <c r="G1587" s="264" t="s">
        <v>1468</v>
      </c>
      <c r="H1587" s="264" t="s">
        <v>1468</v>
      </c>
      <c r="I1587" s="264" t="s">
        <v>1468</v>
      </c>
      <c r="J1587" s="264" t="s">
        <v>1468</v>
      </c>
      <c r="K1587" s="264" t="s">
        <v>1468</v>
      </c>
      <c r="L1587" s="264" t="s">
        <v>1468</v>
      </c>
      <c r="M1587" s="264" t="s">
        <v>1468</v>
      </c>
      <c r="N1587" s="264" t="s">
        <v>1468</v>
      </c>
      <c r="O1587" s="264" t="s">
        <v>1468</v>
      </c>
      <c r="P1587" s="264" t="s">
        <v>1468</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64" t="s">
        <v>1469</v>
      </c>
      <c r="B1588" s="264" t="s">
        <v>1469</v>
      </c>
      <c r="C1588" s="264" t="s">
        <v>1469</v>
      </c>
      <c r="D1588" s="264" t="s">
        <v>1469</v>
      </c>
      <c r="E1588" s="264" t="s">
        <v>1469</v>
      </c>
      <c r="F1588" s="264" t="s">
        <v>1469</v>
      </c>
      <c r="G1588" s="264" t="s">
        <v>1469</v>
      </c>
      <c r="H1588" s="264" t="s">
        <v>1469</v>
      </c>
      <c r="I1588" s="264" t="s">
        <v>1469</v>
      </c>
      <c r="J1588" s="264" t="s">
        <v>1469</v>
      </c>
      <c r="K1588" s="264" t="s">
        <v>1469</v>
      </c>
      <c r="L1588" s="264" t="s">
        <v>1469</v>
      </c>
      <c r="M1588" s="264" t="s">
        <v>1469</v>
      </c>
      <c r="N1588" s="264" t="s">
        <v>1469</v>
      </c>
      <c r="O1588" s="264" t="s">
        <v>1469</v>
      </c>
      <c r="P1588" s="264" t="s">
        <v>1469</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x14ac:dyDescent="0.25">
      <c r="A1589" s="263" t="s">
        <v>1470</v>
      </c>
      <c r="B1589" s="263" t="s">
        <v>1471</v>
      </c>
      <c r="C1589" s="263" t="s">
        <v>1471</v>
      </c>
      <c r="D1589" s="263" t="s">
        <v>1471</v>
      </c>
      <c r="E1589" s="263" t="s">
        <v>1471</v>
      </c>
      <c r="F1589" s="263" t="s">
        <v>1471</v>
      </c>
      <c r="G1589" s="263" t="s">
        <v>1471</v>
      </c>
      <c r="H1589" s="263" t="s">
        <v>1471</v>
      </c>
      <c r="I1589" s="263" t="s">
        <v>1471</v>
      </c>
      <c r="J1589" s="263" t="s">
        <v>1471</v>
      </c>
      <c r="K1589" s="263" t="s">
        <v>1471</v>
      </c>
      <c r="L1589" s="263" t="s">
        <v>1471</v>
      </c>
      <c r="M1589" s="263" t="s">
        <v>1471</v>
      </c>
      <c r="N1589" s="263" t="s">
        <v>1471</v>
      </c>
      <c r="O1589" s="263" t="s">
        <v>1471</v>
      </c>
      <c r="P1589" s="263" t="s">
        <v>1471</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5">
      <c r="A1590" s="263" t="s">
        <v>1472</v>
      </c>
      <c r="B1590" s="263" t="s">
        <v>1473</v>
      </c>
      <c r="C1590" s="263" t="s">
        <v>1473</v>
      </c>
      <c r="D1590" s="263" t="s">
        <v>1473</v>
      </c>
      <c r="E1590" s="263" t="s">
        <v>1473</v>
      </c>
      <c r="F1590" s="263" t="s">
        <v>1473</v>
      </c>
      <c r="G1590" s="263" t="s">
        <v>1473</v>
      </c>
      <c r="H1590" s="263" t="s">
        <v>1473</v>
      </c>
      <c r="I1590" s="263" t="s">
        <v>1473</v>
      </c>
      <c r="J1590" s="263" t="s">
        <v>1473</v>
      </c>
      <c r="K1590" s="263" t="s">
        <v>1473</v>
      </c>
      <c r="L1590" s="263" t="s">
        <v>1473</v>
      </c>
      <c r="M1590" s="263" t="s">
        <v>1473</v>
      </c>
      <c r="N1590" s="263" t="s">
        <v>1473</v>
      </c>
      <c r="O1590" s="263" t="s">
        <v>1473</v>
      </c>
      <c r="P1590" s="263" t="s">
        <v>1473</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63.65" customHeight="1" x14ac:dyDescent="0.25">
      <c r="A1591" s="263" t="s">
        <v>1474</v>
      </c>
      <c r="B1591" s="263"/>
      <c r="C1591" s="263"/>
      <c r="D1591" s="263"/>
      <c r="E1591" s="263"/>
      <c r="F1591" s="263"/>
      <c r="G1591" s="263"/>
      <c r="H1591" s="263"/>
      <c r="I1591" s="263"/>
      <c r="J1591" s="263"/>
      <c r="K1591" s="263"/>
      <c r="L1591" s="263"/>
      <c r="M1591" s="263"/>
      <c r="N1591" s="263"/>
      <c r="O1591" s="263"/>
      <c r="P1591" s="263"/>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63" t="s">
        <v>1475</v>
      </c>
      <c r="B1592" s="263" t="s">
        <v>1476</v>
      </c>
      <c r="C1592" s="263" t="s">
        <v>1476</v>
      </c>
      <c r="D1592" s="263" t="s">
        <v>1476</v>
      </c>
      <c r="E1592" s="263" t="s">
        <v>1476</v>
      </c>
      <c r="F1592" s="263" t="s">
        <v>1476</v>
      </c>
      <c r="G1592" s="263" t="s">
        <v>1476</v>
      </c>
      <c r="H1592" s="263" t="s">
        <v>1476</v>
      </c>
      <c r="I1592" s="263" t="s">
        <v>1476</v>
      </c>
      <c r="J1592" s="263" t="s">
        <v>1476</v>
      </c>
      <c r="K1592" s="263" t="s">
        <v>1476</v>
      </c>
      <c r="L1592" s="263" t="s">
        <v>1476</v>
      </c>
      <c r="M1592" s="263" t="s">
        <v>1476</v>
      </c>
      <c r="N1592" s="263" t="s">
        <v>1476</v>
      </c>
      <c r="O1592" s="263" t="s">
        <v>1476</v>
      </c>
      <c r="P1592" s="263" t="s">
        <v>1476</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63" t="s">
        <v>1477</v>
      </c>
      <c r="B1593" s="263" t="s">
        <v>1478</v>
      </c>
      <c r="C1593" s="263" t="s">
        <v>1478</v>
      </c>
      <c r="D1593" s="263" t="s">
        <v>1478</v>
      </c>
      <c r="E1593" s="263" t="s">
        <v>1478</v>
      </c>
      <c r="F1593" s="263" t="s">
        <v>1478</v>
      </c>
      <c r="G1593" s="263" t="s">
        <v>1478</v>
      </c>
      <c r="H1593" s="263" t="s">
        <v>1478</v>
      </c>
      <c r="I1593" s="263" t="s">
        <v>1478</v>
      </c>
      <c r="J1593" s="263" t="s">
        <v>1478</v>
      </c>
      <c r="K1593" s="263" t="s">
        <v>1478</v>
      </c>
      <c r="L1593" s="263" t="s">
        <v>1478</v>
      </c>
      <c r="M1593" s="263" t="s">
        <v>1478</v>
      </c>
      <c r="N1593" s="263" t="s">
        <v>1478</v>
      </c>
      <c r="O1593" s="263" t="s">
        <v>1478</v>
      </c>
      <c r="P1593" s="263" t="s">
        <v>1478</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1479</v>
      </c>
      <c r="B1594" s="264" t="s">
        <v>1479</v>
      </c>
      <c r="C1594" s="264" t="s">
        <v>1479</v>
      </c>
      <c r="D1594" s="264" t="s">
        <v>1479</v>
      </c>
      <c r="E1594" s="264" t="s">
        <v>1479</v>
      </c>
      <c r="F1594" s="264" t="s">
        <v>1479</v>
      </c>
      <c r="G1594" s="264" t="s">
        <v>1479</v>
      </c>
      <c r="H1594" s="264" t="s">
        <v>1479</v>
      </c>
      <c r="I1594" s="264" t="s">
        <v>1479</v>
      </c>
      <c r="J1594" s="264" t="s">
        <v>1479</v>
      </c>
      <c r="K1594" s="264" t="s">
        <v>1479</v>
      </c>
      <c r="L1594" s="264" t="s">
        <v>1479</v>
      </c>
      <c r="M1594" s="264" t="s">
        <v>1479</v>
      </c>
      <c r="N1594" s="264" t="s">
        <v>1479</v>
      </c>
      <c r="O1594" s="264" t="s">
        <v>1479</v>
      </c>
      <c r="P1594" s="264" t="s">
        <v>1479</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6" t="s">
        <v>111</v>
      </c>
      <c r="B1596" s="266"/>
      <c r="C1596" s="266"/>
      <c r="D1596" s="266"/>
      <c r="E1596" s="266"/>
      <c r="F1596" s="266"/>
      <c r="G1596" s="266"/>
      <c r="H1596" s="266"/>
      <c r="I1596" s="266"/>
      <c r="J1596" s="266"/>
      <c r="K1596" s="266"/>
      <c r="L1596" s="266"/>
      <c r="M1596" s="266"/>
      <c r="N1596" s="266"/>
      <c r="O1596" s="266"/>
      <c r="P1596" s="266"/>
      <c r="Q1596" s="73" t="s">
        <v>99</v>
      </c>
      <c r="R1596" s="267" t="s">
        <v>100</v>
      </c>
      <c r="S1596" s="267"/>
      <c r="T1596" s="267"/>
      <c r="U1596" s="267"/>
      <c r="V1596" s="267"/>
      <c r="W1596" s="267"/>
      <c r="X1596" s="267"/>
      <c r="Y1596" s="267"/>
      <c r="Z1596" s="267"/>
      <c r="AA1596" s="267"/>
      <c r="AB1596" s="267"/>
      <c r="AC1596" s="267"/>
      <c r="AD1596" s="267"/>
      <c r="AE1596" s="267"/>
      <c r="AF1596" s="74" t="s">
        <v>99</v>
      </c>
      <c r="AG1596" s="268" t="s">
        <v>8</v>
      </c>
      <c r="AH1596" s="268"/>
      <c r="AI1596" s="268"/>
      <c r="AJ1596" s="268"/>
      <c r="AK1596" s="268"/>
      <c r="AL1596" s="268"/>
      <c r="AM1596" s="268"/>
      <c r="AN1596" s="268"/>
      <c r="AO1596" s="268"/>
      <c r="AP1596" s="268"/>
      <c r="AQ1596" s="268"/>
      <c r="AR1596" s="268"/>
      <c r="AS1596" s="268"/>
      <c r="AT1596" s="268"/>
    </row>
    <row r="1597" spans="1:46" ht="45" customHeight="1" x14ac:dyDescent="0.25">
      <c r="A1597" s="263" t="s">
        <v>1480</v>
      </c>
      <c r="B1597" s="263" t="s">
        <v>1481</v>
      </c>
      <c r="C1597" s="263" t="s">
        <v>1481</v>
      </c>
      <c r="D1597" s="263" t="s">
        <v>1481</v>
      </c>
      <c r="E1597" s="263" t="s">
        <v>1481</v>
      </c>
      <c r="F1597" s="263" t="s">
        <v>1481</v>
      </c>
      <c r="G1597" s="263" t="s">
        <v>1481</v>
      </c>
      <c r="H1597" s="263" t="s">
        <v>1481</v>
      </c>
      <c r="I1597" s="263" t="s">
        <v>1481</v>
      </c>
      <c r="J1597" s="263" t="s">
        <v>1481</v>
      </c>
      <c r="K1597" s="263" t="s">
        <v>1481</v>
      </c>
      <c r="L1597" s="263" t="s">
        <v>1481</v>
      </c>
      <c r="M1597" s="263" t="s">
        <v>1481</v>
      </c>
      <c r="N1597" s="263" t="s">
        <v>1481</v>
      </c>
      <c r="O1597" s="263" t="s">
        <v>1481</v>
      </c>
      <c r="P1597" s="263" t="s">
        <v>1481</v>
      </c>
      <c r="Q1597" s="71">
        <v>2</v>
      </c>
      <c r="R1597" s="264"/>
      <c r="S1597" s="264"/>
      <c r="T1597" s="264"/>
      <c r="U1597" s="264"/>
      <c r="V1597" s="264"/>
      <c r="W1597" s="264"/>
      <c r="X1597" s="264"/>
      <c r="Y1597" s="264"/>
      <c r="Z1597" s="264"/>
      <c r="AA1597" s="264"/>
      <c r="AB1597" s="264"/>
      <c r="AC1597" s="264"/>
      <c r="AD1597" s="264"/>
      <c r="AE1597" s="264"/>
      <c r="AF1597" s="71">
        <v>2</v>
      </c>
      <c r="AG1597" s="264"/>
      <c r="AH1597" s="264"/>
      <c r="AI1597" s="264"/>
      <c r="AJ1597" s="264"/>
      <c r="AK1597" s="264"/>
      <c r="AL1597" s="264"/>
      <c r="AM1597" s="264"/>
      <c r="AN1597" s="264"/>
      <c r="AO1597" s="264"/>
      <c r="AP1597" s="264"/>
      <c r="AQ1597" s="264"/>
      <c r="AR1597" s="264"/>
      <c r="AS1597" s="264"/>
      <c r="AT1597" s="264"/>
    </row>
    <row r="1598" spans="1:46" ht="45" customHeight="1" x14ac:dyDescent="0.25">
      <c r="A1598" s="263" t="s">
        <v>1482</v>
      </c>
      <c r="B1598" s="263" t="s">
        <v>1483</v>
      </c>
      <c r="C1598" s="263" t="s">
        <v>1483</v>
      </c>
      <c r="D1598" s="263" t="s">
        <v>1483</v>
      </c>
      <c r="E1598" s="263" t="s">
        <v>1483</v>
      </c>
      <c r="F1598" s="263" t="s">
        <v>1483</v>
      </c>
      <c r="G1598" s="263" t="s">
        <v>1483</v>
      </c>
      <c r="H1598" s="263" t="s">
        <v>1483</v>
      </c>
      <c r="I1598" s="263" t="s">
        <v>1483</v>
      </c>
      <c r="J1598" s="263" t="s">
        <v>1483</v>
      </c>
      <c r="K1598" s="263" t="s">
        <v>1483</v>
      </c>
      <c r="L1598" s="263" t="s">
        <v>1483</v>
      </c>
      <c r="M1598" s="263" t="s">
        <v>1483</v>
      </c>
      <c r="N1598" s="263" t="s">
        <v>1483</v>
      </c>
      <c r="O1598" s="263" t="s">
        <v>1483</v>
      </c>
      <c r="P1598" s="263" t="s">
        <v>1483</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x14ac:dyDescent="0.25">
      <c r="A1599" s="263" t="s">
        <v>1484</v>
      </c>
      <c r="B1599" s="263" t="s">
        <v>1485</v>
      </c>
      <c r="C1599" s="263" t="s">
        <v>1485</v>
      </c>
      <c r="D1599" s="263" t="s">
        <v>1485</v>
      </c>
      <c r="E1599" s="263" t="s">
        <v>1485</v>
      </c>
      <c r="F1599" s="263" t="s">
        <v>1485</v>
      </c>
      <c r="G1599" s="263" t="s">
        <v>1485</v>
      </c>
      <c r="H1599" s="263" t="s">
        <v>1485</v>
      </c>
      <c r="I1599" s="263" t="s">
        <v>1485</v>
      </c>
      <c r="J1599" s="263" t="s">
        <v>1485</v>
      </c>
      <c r="K1599" s="263" t="s">
        <v>1485</v>
      </c>
      <c r="L1599" s="263" t="s">
        <v>1485</v>
      </c>
      <c r="M1599" s="263" t="s">
        <v>1485</v>
      </c>
      <c r="N1599" s="263" t="s">
        <v>1485</v>
      </c>
      <c r="O1599" s="263" t="s">
        <v>1485</v>
      </c>
      <c r="P1599" s="263" t="s">
        <v>1485</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69" customHeight="1" x14ac:dyDescent="0.25">
      <c r="A1600" s="263" t="s">
        <v>1486</v>
      </c>
      <c r="B1600" s="263" t="s">
        <v>1487</v>
      </c>
      <c r="C1600" s="263" t="s">
        <v>1487</v>
      </c>
      <c r="D1600" s="263" t="s">
        <v>1487</v>
      </c>
      <c r="E1600" s="263" t="s">
        <v>1487</v>
      </c>
      <c r="F1600" s="263" t="s">
        <v>1487</v>
      </c>
      <c r="G1600" s="263" t="s">
        <v>1487</v>
      </c>
      <c r="H1600" s="263" t="s">
        <v>1487</v>
      </c>
      <c r="I1600" s="263" t="s">
        <v>1487</v>
      </c>
      <c r="J1600" s="263" t="s">
        <v>1487</v>
      </c>
      <c r="K1600" s="263" t="s">
        <v>1487</v>
      </c>
      <c r="L1600" s="263" t="s">
        <v>1487</v>
      </c>
      <c r="M1600" s="263" t="s">
        <v>1487</v>
      </c>
      <c r="N1600" s="263" t="s">
        <v>1487</v>
      </c>
      <c r="O1600" s="263" t="s">
        <v>1487</v>
      </c>
      <c r="P1600" s="263" t="s">
        <v>1487</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3" t="s">
        <v>1488</v>
      </c>
      <c r="B1601" s="263" t="s">
        <v>1489</v>
      </c>
      <c r="C1601" s="263" t="s">
        <v>1489</v>
      </c>
      <c r="D1601" s="263" t="s">
        <v>1489</v>
      </c>
      <c r="E1601" s="263" t="s">
        <v>1489</v>
      </c>
      <c r="F1601" s="263" t="s">
        <v>1489</v>
      </c>
      <c r="G1601" s="263" t="s">
        <v>1489</v>
      </c>
      <c r="H1601" s="263" t="s">
        <v>1489</v>
      </c>
      <c r="I1601" s="263" t="s">
        <v>1489</v>
      </c>
      <c r="J1601" s="263" t="s">
        <v>1489</v>
      </c>
      <c r="K1601" s="263" t="s">
        <v>1489</v>
      </c>
      <c r="L1601" s="263" t="s">
        <v>1489</v>
      </c>
      <c r="M1601" s="263" t="s">
        <v>1489</v>
      </c>
      <c r="N1601" s="263" t="s">
        <v>1489</v>
      </c>
      <c r="O1601" s="263" t="s">
        <v>1489</v>
      </c>
      <c r="P1601" s="263" t="s">
        <v>1489</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4" spans="1:46" ht="14.5" x14ac:dyDescent="0.3">
      <c r="A1604" s="272" t="s">
        <v>1490</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96</v>
      </c>
      <c r="AH1604" s="278"/>
      <c r="AI1604" s="278"/>
      <c r="AJ1604" s="278"/>
      <c r="AK1604" s="75">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83"/>
      <c r="U1606" s="283"/>
      <c r="V1606" s="283"/>
      <c r="W1606" s="283"/>
      <c r="X1606" s="283"/>
      <c r="Y1606" s="283"/>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1491</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76</v>
      </c>
      <c r="B1609" s="269"/>
      <c r="C1609" s="269"/>
      <c r="D1609" s="269"/>
      <c r="E1609" s="269"/>
      <c r="F1609" s="269"/>
      <c r="G1609" s="269"/>
      <c r="H1609" s="269"/>
      <c r="I1609" s="269"/>
      <c r="J1609" s="269"/>
      <c r="K1609" s="269"/>
      <c r="L1609" s="269"/>
      <c r="M1609" s="269"/>
      <c r="N1609" s="269"/>
      <c r="O1609" s="269"/>
      <c r="P1609" s="269"/>
      <c r="Q1609" s="69" t="s">
        <v>99</v>
      </c>
      <c r="R1609" s="270" t="s">
        <v>100</v>
      </c>
      <c r="S1609" s="270"/>
      <c r="T1609" s="270"/>
      <c r="U1609" s="270"/>
      <c r="V1609" s="270"/>
      <c r="W1609" s="270"/>
      <c r="X1609" s="270"/>
      <c r="Y1609" s="270"/>
      <c r="Z1609" s="270"/>
      <c r="AA1609" s="270"/>
      <c r="AB1609" s="270"/>
      <c r="AC1609" s="270"/>
      <c r="AD1609" s="270"/>
      <c r="AE1609" s="270"/>
      <c r="AF1609" s="70" t="s">
        <v>99</v>
      </c>
      <c r="AG1609" s="271" t="s">
        <v>8</v>
      </c>
      <c r="AH1609" s="271"/>
      <c r="AI1609" s="271"/>
      <c r="AJ1609" s="271"/>
      <c r="AK1609" s="271"/>
      <c r="AL1609" s="271"/>
      <c r="AM1609" s="271"/>
      <c r="AN1609" s="271"/>
      <c r="AO1609" s="271"/>
      <c r="AP1609" s="271"/>
      <c r="AQ1609" s="271"/>
      <c r="AR1609" s="271"/>
      <c r="AS1609" s="271"/>
      <c r="AT1609" s="271"/>
    </row>
    <row r="1610" spans="1:46" ht="45" customHeight="1" x14ac:dyDescent="0.25">
      <c r="A1610" s="275" t="s">
        <v>1060</v>
      </c>
      <c r="B1610" s="276"/>
      <c r="C1610" s="276"/>
      <c r="D1610" s="276"/>
      <c r="E1610" s="276"/>
      <c r="F1610" s="276"/>
      <c r="G1610" s="276"/>
      <c r="H1610" s="276"/>
      <c r="I1610" s="276"/>
      <c r="J1610" s="276"/>
      <c r="K1610" s="276"/>
      <c r="L1610" s="276"/>
      <c r="M1610" s="276"/>
      <c r="N1610" s="276"/>
      <c r="O1610" s="276"/>
      <c r="P1610" s="277"/>
      <c r="Q1610" s="71">
        <v>2</v>
      </c>
      <c r="R1610" s="264"/>
      <c r="S1610" s="264"/>
      <c r="T1610" s="264"/>
      <c r="U1610" s="264"/>
      <c r="V1610" s="264"/>
      <c r="W1610" s="264"/>
      <c r="X1610" s="264"/>
      <c r="Y1610" s="264"/>
      <c r="Z1610" s="264"/>
      <c r="AA1610" s="264"/>
      <c r="AB1610" s="264"/>
      <c r="AC1610" s="264"/>
      <c r="AD1610" s="264"/>
      <c r="AE1610" s="264"/>
      <c r="AF1610" s="71">
        <v>2</v>
      </c>
      <c r="AG1610" s="264"/>
      <c r="AH1610" s="264"/>
      <c r="AI1610" s="264"/>
      <c r="AJ1610" s="264"/>
      <c r="AK1610" s="264"/>
      <c r="AL1610" s="264"/>
      <c r="AM1610" s="264"/>
      <c r="AN1610" s="264"/>
      <c r="AO1610" s="264"/>
      <c r="AP1610" s="264"/>
      <c r="AQ1610" s="264"/>
      <c r="AR1610" s="264"/>
      <c r="AS1610" s="264"/>
      <c r="AT1610" s="264"/>
    </row>
    <row r="1611" spans="1:46" ht="45" customHeight="1" x14ac:dyDescent="0.25">
      <c r="A1611" s="275" t="s">
        <v>1062</v>
      </c>
      <c r="B1611" s="276"/>
      <c r="C1611" s="276"/>
      <c r="D1611" s="276"/>
      <c r="E1611" s="276"/>
      <c r="F1611" s="276"/>
      <c r="G1611" s="276"/>
      <c r="H1611" s="276"/>
      <c r="I1611" s="276"/>
      <c r="J1611" s="276"/>
      <c r="K1611" s="276"/>
      <c r="L1611" s="276"/>
      <c r="M1611" s="276"/>
      <c r="N1611" s="276"/>
      <c r="O1611" s="276"/>
      <c r="P1611" s="277"/>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75" t="s">
        <v>1492</v>
      </c>
      <c r="B1612" s="276"/>
      <c r="C1612" s="276"/>
      <c r="D1612" s="276"/>
      <c r="E1612" s="276"/>
      <c r="F1612" s="276"/>
      <c r="G1612" s="276"/>
      <c r="H1612" s="276"/>
      <c r="I1612" s="276"/>
      <c r="J1612" s="276"/>
      <c r="K1612" s="276"/>
      <c r="L1612" s="276"/>
      <c r="M1612" s="276"/>
      <c r="N1612" s="276"/>
      <c r="O1612" s="276"/>
      <c r="P1612" s="277"/>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x14ac:dyDescent="0.25">
      <c r="A1613" s="275" t="s">
        <v>1493</v>
      </c>
      <c r="B1613" s="276"/>
      <c r="C1613" s="276"/>
      <c r="D1613" s="276"/>
      <c r="E1613" s="276"/>
      <c r="F1613" s="276"/>
      <c r="G1613" s="276"/>
      <c r="H1613" s="276"/>
      <c r="I1613" s="276"/>
      <c r="J1613" s="276"/>
      <c r="K1613" s="276"/>
      <c r="L1613" s="276"/>
      <c r="M1613" s="276"/>
      <c r="N1613" s="276"/>
      <c r="O1613" s="276"/>
      <c r="P1613" s="277"/>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x14ac:dyDescent="0.25">
      <c r="A1614" s="275" t="s">
        <v>1494</v>
      </c>
      <c r="B1614" s="276"/>
      <c r="C1614" s="276"/>
      <c r="D1614" s="276"/>
      <c r="E1614" s="276"/>
      <c r="F1614" s="276"/>
      <c r="G1614" s="276"/>
      <c r="H1614" s="276"/>
      <c r="I1614" s="276"/>
      <c r="J1614" s="276"/>
      <c r="K1614" s="276"/>
      <c r="L1614" s="276"/>
      <c r="M1614" s="276"/>
      <c r="N1614" s="276"/>
      <c r="O1614" s="276"/>
      <c r="P1614" s="277"/>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75" t="s">
        <v>1495</v>
      </c>
      <c r="B1615" s="276"/>
      <c r="C1615" s="276"/>
      <c r="D1615" s="276"/>
      <c r="E1615" s="276"/>
      <c r="F1615" s="276"/>
      <c r="G1615" s="276"/>
      <c r="H1615" s="276"/>
      <c r="I1615" s="276"/>
      <c r="J1615" s="276"/>
      <c r="K1615" s="276"/>
      <c r="L1615" s="276"/>
      <c r="M1615" s="276"/>
      <c r="N1615" s="276"/>
      <c r="O1615" s="276"/>
      <c r="P1615" s="277"/>
      <c r="Q1615" s="71">
        <v>2</v>
      </c>
      <c r="R1615" s="264"/>
      <c r="S1615" s="264"/>
      <c r="T1615" s="264"/>
      <c r="U1615" s="264"/>
      <c r="V1615" s="264"/>
      <c r="W1615" s="264"/>
      <c r="X1615" s="264"/>
      <c r="Y1615" s="264"/>
      <c r="Z1615" s="264"/>
      <c r="AA1615" s="264"/>
      <c r="AB1615" s="264"/>
      <c r="AC1615" s="264"/>
      <c r="AD1615" s="264"/>
      <c r="AE1615" s="264"/>
      <c r="AF1615" s="71">
        <v>2</v>
      </c>
      <c r="AG1615" s="264"/>
      <c r="AH1615" s="264"/>
      <c r="AI1615" s="264"/>
      <c r="AJ1615" s="264"/>
      <c r="AK1615" s="264"/>
      <c r="AL1615" s="264"/>
      <c r="AM1615" s="264"/>
      <c r="AN1615" s="264"/>
      <c r="AO1615" s="264"/>
      <c r="AP1615" s="264"/>
      <c r="AQ1615" s="264"/>
      <c r="AR1615" s="264"/>
      <c r="AS1615" s="264"/>
      <c r="AT1615" s="264"/>
    </row>
    <row r="1616" spans="1:46" ht="45" customHeight="1" x14ac:dyDescent="0.25">
      <c r="A1616" s="275" t="s">
        <v>1496</v>
      </c>
      <c r="B1616" s="276"/>
      <c r="C1616" s="276"/>
      <c r="D1616" s="276"/>
      <c r="E1616" s="276"/>
      <c r="F1616" s="276"/>
      <c r="G1616" s="276"/>
      <c r="H1616" s="276"/>
      <c r="I1616" s="276"/>
      <c r="J1616" s="276"/>
      <c r="K1616" s="276"/>
      <c r="L1616" s="276"/>
      <c r="M1616" s="276"/>
      <c r="N1616" s="276"/>
      <c r="O1616" s="276"/>
      <c r="P1616" s="277"/>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x14ac:dyDescent="0.25">
      <c r="A1617" s="275" t="s">
        <v>1497</v>
      </c>
      <c r="B1617" s="276"/>
      <c r="C1617" s="276"/>
      <c r="D1617" s="276"/>
      <c r="E1617" s="276"/>
      <c r="F1617" s="276"/>
      <c r="G1617" s="276"/>
      <c r="H1617" s="276"/>
      <c r="I1617" s="276"/>
      <c r="J1617" s="276"/>
      <c r="K1617" s="276"/>
      <c r="L1617" s="276"/>
      <c r="M1617" s="276"/>
      <c r="N1617" s="276"/>
      <c r="O1617" s="276"/>
      <c r="P1617" s="277"/>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75" t="s">
        <v>1498</v>
      </c>
      <c r="B1618" s="276"/>
      <c r="C1618" s="276"/>
      <c r="D1618" s="276"/>
      <c r="E1618" s="276"/>
      <c r="F1618" s="276"/>
      <c r="G1618" s="276"/>
      <c r="H1618" s="276"/>
      <c r="I1618" s="276"/>
      <c r="J1618" s="276"/>
      <c r="K1618" s="276"/>
      <c r="L1618" s="276"/>
      <c r="M1618" s="276"/>
      <c r="N1618" s="276"/>
      <c r="O1618" s="276"/>
      <c r="P1618" s="277"/>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75" t="s">
        <v>1499</v>
      </c>
      <c r="B1619" s="276"/>
      <c r="C1619" s="276"/>
      <c r="D1619" s="276"/>
      <c r="E1619" s="276"/>
      <c r="F1619" s="276"/>
      <c r="G1619" s="276"/>
      <c r="H1619" s="276"/>
      <c r="I1619" s="276"/>
      <c r="J1619" s="276"/>
      <c r="K1619" s="276"/>
      <c r="L1619" s="276"/>
      <c r="M1619" s="276"/>
      <c r="N1619" s="276"/>
      <c r="O1619" s="276"/>
      <c r="P1619" s="277"/>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111</v>
      </c>
      <c r="B1621" s="266"/>
      <c r="C1621" s="266"/>
      <c r="D1621" s="266"/>
      <c r="E1621" s="266"/>
      <c r="F1621" s="266"/>
      <c r="G1621" s="266"/>
      <c r="H1621" s="266"/>
      <c r="I1621" s="266"/>
      <c r="J1621" s="266"/>
      <c r="K1621" s="266"/>
      <c r="L1621" s="266"/>
      <c r="M1621" s="266"/>
      <c r="N1621" s="266"/>
      <c r="O1621" s="266"/>
      <c r="P1621" s="266"/>
      <c r="Q1621" s="73" t="s">
        <v>99</v>
      </c>
      <c r="R1621" s="267" t="s">
        <v>100</v>
      </c>
      <c r="S1621" s="267"/>
      <c r="T1621" s="267"/>
      <c r="U1621" s="267"/>
      <c r="V1621" s="267"/>
      <c r="W1621" s="267"/>
      <c r="X1621" s="267"/>
      <c r="Y1621" s="267"/>
      <c r="Z1621" s="267"/>
      <c r="AA1621" s="267"/>
      <c r="AB1621" s="267"/>
      <c r="AC1621" s="267"/>
      <c r="AD1621" s="267"/>
      <c r="AE1621" s="267"/>
      <c r="AF1621" s="74" t="s">
        <v>99</v>
      </c>
      <c r="AG1621" s="268" t="s">
        <v>8</v>
      </c>
      <c r="AH1621" s="268"/>
      <c r="AI1621" s="268"/>
      <c r="AJ1621" s="268"/>
      <c r="AK1621" s="268"/>
      <c r="AL1621" s="268"/>
      <c r="AM1621" s="268"/>
      <c r="AN1621" s="268"/>
      <c r="AO1621" s="268"/>
      <c r="AP1621" s="268"/>
      <c r="AQ1621" s="268"/>
      <c r="AR1621" s="268"/>
      <c r="AS1621" s="268"/>
      <c r="AT1621" s="268"/>
    </row>
    <row r="1622" spans="1:46" ht="45" customHeight="1" x14ac:dyDescent="0.25">
      <c r="A1622" s="275" t="s">
        <v>1080</v>
      </c>
      <c r="B1622" s="276"/>
      <c r="C1622" s="276"/>
      <c r="D1622" s="276"/>
      <c r="E1622" s="276"/>
      <c r="F1622" s="276"/>
      <c r="G1622" s="276"/>
      <c r="H1622" s="276"/>
      <c r="I1622" s="276"/>
      <c r="J1622" s="276"/>
      <c r="K1622" s="276"/>
      <c r="L1622" s="276"/>
      <c r="M1622" s="276"/>
      <c r="N1622" s="276"/>
      <c r="O1622" s="276"/>
      <c r="P1622" s="277"/>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75" t="s">
        <v>1082</v>
      </c>
      <c r="B1623" s="276"/>
      <c r="C1623" s="276"/>
      <c r="D1623" s="276"/>
      <c r="E1623" s="276"/>
      <c r="F1623" s="276"/>
      <c r="G1623" s="276"/>
      <c r="H1623" s="276"/>
      <c r="I1623" s="276"/>
      <c r="J1623" s="276"/>
      <c r="K1623" s="276"/>
      <c r="L1623" s="276"/>
      <c r="M1623" s="276"/>
      <c r="N1623" s="276"/>
      <c r="O1623" s="276"/>
      <c r="P1623" s="277"/>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75" t="s">
        <v>1084</v>
      </c>
      <c r="B1624" s="276"/>
      <c r="C1624" s="276"/>
      <c r="D1624" s="276"/>
      <c r="E1624" s="276"/>
      <c r="F1624" s="276"/>
      <c r="G1624" s="276"/>
      <c r="H1624" s="276"/>
      <c r="I1624" s="276"/>
      <c r="J1624" s="276"/>
      <c r="K1624" s="276"/>
      <c r="L1624" s="276"/>
      <c r="M1624" s="276"/>
      <c r="N1624" s="276"/>
      <c r="O1624" s="276"/>
      <c r="P1624" s="277"/>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65.900000000000006" customHeight="1" x14ac:dyDescent="0.25">
      <c r="A1625" s="275" t="s">
        <v>1086</v>
      </c>
      <c r="B1625" s="276"/>
      <c r="C1625" s="276"/>
      <c r="D1625" s="276"/>
      <c r="E1625" s="276"/>
      <c r="F1625" s="276"/>
      <c r="G1625" s="276"/>
      <c r="H1625" s="276"/>
      <c r="I1625" s="276"/>
      <c r="J1625" s="276"/>
      <c r="K1625" s="276"/>
      <c r="L1625" s="276"/>
      <c r="M1625" s="276"/>
      <c r="N1625" s="276"/>
      <c r="O1625" s="276"/>
      <c r="P1625" s="277"/>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x14ac:dyDescent="0.25">
      <c r="A1626" s="275" t="s">
        <v>1500</v>
      </c>
      <c r="B1626" s="276"/>
      <c r="C1626" s="276"/>
      <c r="D1626" s="276"/>
      <c r="E1626" s="276"/>
      <c r="F1626" s="276"/>
      <c r="G1626" s="276"/>
      <c r="H1626" s="276"/>
      <c r="I1626" s="276"/>
      <c r="J1626" s="276"/>
      <c r="K1626" s="276"/>
      <c r="L1626" s="276"/>
      <c r="M1626" s="276"/>
      <c r="N1626" s="276"/>
      <c r="O1626" s="276"/>
      <c r="P1626" s="277"/>
      <c r="Q1626" s="71">
        <v>2</v>
      </c>
      <c r="R1626" s="264"/>
      <c r="S1626" s="264"/>
      <c r="T1626" s="264"/>
      <c r="U1626" s="264"/>
      <c r="V1626" s="264"/>
      <c r="W1626" s="264"/>
      <c r="X1626" s="264"/>
      <c r="Y1626" s="264"/>
      <c r="Z1626" s="264"/>
      <c r="AA1626" s="264"/>
      <c r="AB1626" s="264"/>
      <c r="AC1626" s="264"/>
      <c r="AD1626" s="264"/>
      <c r="AE1626" s="264"/>
      <c r="AF1626" s="71">
        <v>2</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1501</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96</v>
      </c>
      <c r="AH1629" s="278"/>
      <c r="AI1629" s="278"/>
      <c r="AJ1629" s="278"/>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1502</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x14ac:dyDescent="0.25">
      <c r="A1634" s="269" t="s">
        <v>76</v>
      </c>
      <c r="B1634" s="269"/>
      <c r="C1634" s="269"/>
      <c r="D1634" s="269"/>
      <c r="E1634" s="269"/>
      <c r="F1634" s="269"/>
      <c r="G1634" s="269"/>
      <c r="H1634" s="269"/>
      <c r="I1634" s="269"/>
      <c r="J1634" s="269"/>
      <c r="K1634" s="269"/>
      <c r="L1634" s="269"/>
      <c r="M1634" s="269"/>
      <c r="N1634" s="269"/>
      <c r="O1634" s="269"/>
      <c r="P1634" s="269"/>
      <c r="Q1634" s="69" t="s">
        <v>99</v>
      </c>
      <c r="R1634" s="270" t="s">
        <v>100</v>
      </c>
      <c r="S1634" s="270"/>
      <c r="T1634" s="270"/>
      <c r="U1634" s="270"/>
      <c r="V1634" s="270"/>
      <c r="W1634" s="270"/>
      <c r="X1634" s="270"/>
      <c r="Y1634" s="270"/>
      <c r="Z1634" s="270"/>
      <c r="AA1634" s="270"/>
      <c r="AB1634" s="270"/>
      <c r="AC1634" s="270"/>
      <c r="AD1634" s="270"/>
      <c r="AE1634" s="270"/>
      <c r="AF1634" s="70" t="s">
        <v>99</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5" t="s">
        <v>1060</v>
      </c>
      <c r="B1635" s="276"/>
      <c r="C1635" s="276"/>
      <c r="D1635" s="276"/>
      <c r="E1635" s="276"/>
      <c r="F1635" s="276"/>
      <c r="G1635" s="276"/>
      <c r="H1635" s="276"/>
      <c r="I1635" s="276"/>
      <c r="J1635" s="276"/>
      <c r="K1635" s="276"/>
      <c r="L1635" s="276"/>
      <c r="M1635" s="276"/>
      <c r="N1635" s="276"/>
      <c r="O1635" s="276"/>
      <c r="P1635" s="277"/>
      <c r="Q1635" s="71">
        <v>3</v>
      </c>
      <c r="R1635" s="264" t="s">
        <v>883</v>
      </c>
      <c r="S1635" s="264"/>
      <c r="T1635" s="264"/>
      <c r="U1635" s="264"/>
      <c r="V1635" s="264"/>
      <c r="W1635" s="264"/>
      <c r="X1635" s="264"/>
      <c r="Y1635" s="264"/>
      <c r="Z1635" s="264"/>
      <c r="AA1635" s="264"/>
      <c r="AB1635" s="264"/>
      <c r="AC1635" s="264"/>
      <c r="AD1635" s="264"/>
      <c r="AE1635" s="264"/>
      <c r="AF1635" s="71">
        <v>3</v>
      </c>
      <c r="AG1635" s="264" t="s">
        <v>883</v>
      </c>
      <c r="AH1635" s="264"/>
      <c r="AI1635" s="264"/>
      <c r="AJ1635" s="264"/>
      <c r="AK1635" s="264"/>
      <c r="AL1635" s="264"/>
      <c r="AM1635" s="264"/>
      <c r="AN1635" s="264"/>
      <c r="AO1635" s="264"/>
      <c r="AP1635" s="264"/>
      <c r="AQ1635" s="264"/>
      <c r="AR1635" s="264"/>
      <c r="AS1635" s="264"/>
      <c r="AT1635" s="264"/>
    </row>
    <row r="1636" spans="1:46" ht="45" customHeight="1" x14ac:dyDescent="0.25">
      <c r="A1636" s="275" t="s">
        <v>1062</v>
      </c>
      <c r="B1636" s="276"/>
      <c r="C1636" s="276"/>
      <c r="D1636" s="276"/>
      <c r="E1636" s="276"/>
      <c r="F1636" s="276"/>
      <c r="G1636" s="276"/>
      <c r="H1636" s="276"/>
      <c r="I1636" s="276"/>
      <c r="J1636" s="276"/>
      <c r="K1636" s="276"/>
      <c r="L1636" s="276"/>
      <c r="M1636" s="276"/>
      <c r="N1636" s="276"/>
      <c r="O1636" s="276"/>
      <c r="P1636" s="277"/>
      <c r="Q1636" s="71">
        <v>3</v>
      </c>
      <c r="R1636" s="265"/>
      <c r="S1636" s="265"/>
      <c r="T1636" s="265"/>
      <c r="U1636" s="265"/>
      <c r="V1636" s="265"/>
      <c r="W1636" s="265"/>
      <c r="X1636" s="265"/>
      <c r="Y1636" s="265"/>
      <c r="Z1636" s="265"/>
      <c r="AA1636" s="265"/>
      <c r="AB1636" s="265"/>
      <c r="AC1636" s="265"/>
      <c r="AD1636" s="265"/>
      <c r="AE1636" s="265"/>
      <c r="AF1636" s="71">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75" t="s">
        <v>1503</v>
      </c>
      <c r="B1637" s="276"/>
      <c r="C1637" s="276"/>
      <c r="D1637" s="276"/>
      <c r="E1637" s="276"/>
      <c r="F1637" s="276"/>
      <c r="G1637" s="276"/>
      <c r="H1637" s="276"/>
      <c r="I1637" s="276"/>
      <c r="J1637" s="276"/>
      <c r="K1637" s="276"/>
      <c r="L1637" s="276"/>
      <c r="M1637" s="276"/>
      <c r="N1637" s="276"/>
      <c r="O1637" s="276"/>
      <c r="P1637" s="277"/>
      <c r="Q1637" s="71">
        <v>3</v>
      </c>
      <c r="R1637" s="265"/>
      <c r="S1637" s="265"/>
      <c r="T1637" s="265"/>
      <c r="U1637" s="265"/>
      <c r="V1637" s="265"/>
      <c r="W1637" s="265"/>
      <c r="X1637" s="265"/>
      <c r="Y1637" s="265"/>
      <c r="Z1637" s="265"/>
      <c r="AA1637" s="265"/>
      <c r="AB1637" s="265"/>
      <c r="AC1637" s="265"/>
      <c r="AD1637" s="265"/>
      <c r="AE1637" s="265"/>
      <c r="AF1637" s="71">
        <v>3</v>
      </c>
      <c r="AG1637" s="265"/>
      <c r="AH1637" s="265"/>
      <c r="AI1637" s="265"/>
      <c r="AJ1637" s="265"/>
      <c r="AK1637" s="265"/>
      <c r="AL1637" s="265"/>
      <c r="AM1637" s="265"/>
      <c r="AN1637" s="265"/>
      <c r="AO1637" s="265"/>
      <c r="AP1637" s="265"/>
      <c r="AQ1637" s="265"/>
      <c r="AR1637" s="265"/>
      <c r="AS1637" s="265"/>
      <c r="AT1637" s="265"/>
    </row>
    <row r="1638" spans="1:46" ht="45" customHeight="1" x14ac:dyDescent="0.25">
      <c r="A1638" s="275" t="s">
        <v>1504</v>
      </c>
      <c r="B1638" s="276"/>
      <c r="C1638" s="276"/>
      <c r="D1638" s="276"/>
      <c r="E1638" s="276"/>
      <c r="F1638" s="276"/>
      <c r="G1638" s="276"/>
      <c r="H1638" s="276"/>
      <c r="I1638" s="276"/>
      <c r="J1638" s="276"/>
      <c r="K1638" s="276"/>
      <c r="L1638" s="276"/>
      <c r="M1638" s="276"/>
      <c r="N1638" s="276"/>
      <c r="O1638" s="276"/>
      <c r="P1638" s="277"/>
      <c r="Q1638" s="71">
        <v>3</v>
      </c>
      <c r="R1638" s="265"/>
      <c r="S1638" s="265"/>
      <c r="T1638" s="265"/>
      <c r="U1638" s="265"/>
      <c r="V1638" s="265"/>
      <c r="W1638" s="265"/>
      <c r="X1638" s="265"/>
      <c r="Y1638" s="265"/>
      <c r="Z1638" s="265"/>
      <c r="AA1638" s="265"/>
      <c r="AB1638" s="265"/>
      <c r="AC1638" s="265"/>
      <c r="AD1638" s="265"/>
      <c r="AE1638" s="265"/>
      <c r="AF1638" s="71">
        <v>3</v>
      </c>
      <c r="AG1638" s="265"/>
      <c r="AH1638" s="265"/>
      <c r="AI1638" s="265"/>
      <c r="AJ1638" s="265"/>
      <c r="AK1638" s="265"/>
      <c r="AL1638" s="265"/>
      <c r="AM1638" s="265"/>
      <c r="AN1638" s="265"/>
      <c r="AO1638" s="265"/>
      <c r="AP1638" s="265"/>
      <c r="AQ1638" s="265"/>
      <c r="AR1638" s="265"/>
      <c r="AS1638" s="265"/>
      <c r="AT1638" s="265"/>
    </row>
    <row r="1639" spans="1:46" ht="45" customHeight="1" x14ac:dyDescent="0.25">
      <c r="A1639" s="275" t="s">
        <v>1505</v>
      </c>
      <c r="B1639" s="276"/>
      <c r="C1639" s="276"/>
      <c r="D1639" s="276"/>
      <c r="E1639" s="276"/>
      <c r="F1639" s="276"/>
      <c r="G1639" s="276"/>
      <c r="H1639" s="276"/>
      <c r="I1639" s="276"/>
      <c r="J1639" s="276"/>
      <c r="K1639" s="276"/>
      <c r="L1639" s="276"/>
      <c r="M1639" s="276"/>
      <c r="N1639" s="276"/>
      <c r="O1639" s="276"/>
      <c r="P1639" s="277"/>
      <c r="Q1639" s="71">
        <v>3</v>
      </c>
      <c r="R1639" s="265"/>
      <c r="S1639" s="265"/>
      <c r="T1639" s="265"/>
      <c r="U1639" s="265"/>
      <c r="V1639" s="265"/>
      <c r="W1639" s="265"/>
      <c r="X1639" s="265"/>
      <c r="Y1639" s="265"/>
      <c r="Z1639" s="265"/>
      <c r="AA1639" s="265"/>
      <c r="AB1639" s="265"/>
      <c r="AC1639" s="265"/>
      <c r="AD1639" s="265"/>
      <c r="AE1639" s="265"/>
      <c r="AF1639" s="71">
        <v>3</v>
      </c>
      <c r="AG1639" s="265"/>
      <c r="AH1639" s="265"/>
      <c r="AI1639" s="265"/>
      <c r="AJ1639" s="265"/>
      <c r="AK1639" s="265"/>
      <c r="AL1639" s="265"/>
      <c r="AM1639" s="265"/>
      <c r="AN1639" s="265"/>
      <c r="AO1639" s="265"/>
      <c r="AP1639" s="265"/>
      <c r="AQ1639" s="265"/>
      <c r="AR1639" s="265"/>
      <c r="AS1639" s="265"/>
      <c r="AT1639" s="265"/>
    </row>
    <row r="1640" spans="1:46" ht="45" customHeight="1" x14ac:dyDescent="0.25">
      <c r="A1640" s="275" t="s">
        <v>1506</v>
      </c>
      <c r="B1640" s="276"/>
      <c r="C1640" s="276"/>
      <c r="D1640" s="276"/>
      <c r="E1640" s="276"/>
      <c r="F1640" s="276"/>
      <c r="G1640" s="276"/>
      <c r="H1640" s="276"/>
      <c r="I1640" s="276"/>
      <c r="J1640" s="276"/>
      <c r="K1640" s="276"/>
      <c r="L1640" s="276"/>
      <c r="M1640" s="276"/>
      <c r="N1640" s="276"/>
      <c r="O1640" s="276"/>
      <c r="P1640" s="277"/>
      <c r="Q1640" s="71">
        <v>3</v>
      </c>
      <c r="R1640" s="264"/>
      <c r="S1640" s="264"/>
      <c r="T1640" s="264"/>
      <c r="U1640" s="264"/>
      <c r="V1640" s="264"/>
      <c r="W1640" s="264"/>
      <c r="X1640" s="264"/>
      <c r="Y1640" s="264"/>
      <c r="Z1640" s="264"/>
      <c r="AA1640" s="264"/>
      <c r="AB1640" s="264"/>
      <c r="AC1640" s="264"/>
      <c r="AD1640" s="264"/>
      <c r="AE1640" s="264"/>
      <c r="AF1640" s="71">
        <v>3</v>
      </c>
      <c r="AG1640" s="264"/>
      <c r="AH1640" s="264"/>
      <c r="AI1640" s="264"/>
      <c r="AJ1640" s="264"/>
      <c r="AK1640" s="264"/>
      <c r="AL1640" s="264"/>
      <c r="AM1640" s="264"/>
      <c r="AN1640" s="264"/>
      <c r="AO1640" s="264"/>
      <c r="AP1640" s="264"/>
      <c r="AQ1640" s="264"/>
      <c r="AR1640" s="264"/>
      <c r="AS1640" s="264"/>
      <c r="AT1640" s="264"/>
    </row>
    <row r="1641" spans="1:46" ht="45" customHeight="1" x14ac:dyDescent="0.25">
      <c r="A1641" s="275" t="s">
        <v>1507</v>
      </c>
      <c r="B1641" s="276"/>
      <c r="C1641" s="276"/>
      <c r="D1641" s="276"/>
      <c r="E1641" s="276"/>
      <c r="F1641" s="276"/>
      <c r="G1641" s="276"/>
      <c r="H1641" s="276"/>
      <c r="I1641" s="276"/>
      <c r="J1641" s="276"/>
      <c r="K1641" s="276"/>
      <c r="L1641" s="276"/>
      <c r="M1641" s="276"/>
      <c r="N1641" s="276"/>
      <c r="O1641" s="276"/>
      <c r="P1641" s="277"/>
      <c r="Q1641" s="71">
        <v>3</v>
      </c>
      <c r="R1641" s="264"/>
      <c r="S1641" s="264"/>
      <c r="T1641" s="264"/>
      <c r="U1641" s="264"/>
      <c r="V1641" s="264"/>
      <c r="W1641" s="264"/>
      <c r="X1641" s="264"/>
      <c r="Y1641" s="264"/>
      <c r="Z1641" s="264"/>
      <c r="AA1641" s="264"/>
      <c r="AB1641" s="264"/>
      <c r="AC1641" s="264"/>
      <c r="AD1641" s="264"/>
      <c r="AE1641" s="264"/>
      <c r="AF1641" s="71">
        <v>3</v>
      </c>
      <c r="AG1641" s="264"/>
      <c r="AH1641" s="264"/>
      <c r="AI1641" s="264"/>
      <c r="AJ1641" s="264"/>
      <c r="AK1641" s="264"/>
      <c r="AL1641" s="264"/>
      <c r="AM1641" s="264"/>
      <c r="AN1641" s="264"/>
      <c r="AO1641" s="264"/>
      <c r="AP1641" s="264"/>
      <c r="AQ1641" s="264"/>
      <c r="AR1641" s="264"/>
      <c r="AS1641" s="264"/>
      <c r="AT1641" s="264"/>
    </row>
    <row r="1642" spans="1:46" ht="63" customHeight="1" x14ac:dyDescent="0.25">
      <c r="A1642" s="275" t="s">
        <v>1508</v>
      </c>
      <c r="B1642" s="276"/>
      <c r="C1642" s="276"/>
      <c r="D1642" s="276"/>
      <c r="E1642" s="276"/>
      <c r="F1642" s="276"/>
      <c r="G1642" s="276"/>
      <c r="H1642" s="276"/>
      <c r="I1642" s="276"/>
      <c r="J1642" s="276"/>
      <c r="K1642" s="276"/>
      <c r="L1642" s="276"/>
      <c r="M1642" s="276"/>
      <c r="N1642" s="276"/>
      <c r="O1642" s="276"/>
      <c r="P1642" s="277"/>
      <c r="Q1642" s="71">
        <v>3</v>
      </c>
      <c r="R1642" s="264"/>
      <c r="S1642" s="264"/>
      <c r="T1642" s="264"/>
      <c r="U1642" s="264"/>
      <c r="V1642" s="264"/>
      <c r="W1642" s="264"/>
      <c r="X1642" s="264"/>
      <c r="Y1642" s="264"/>
      <c r="Z1642" s="264"/>
      <c r="AA1642" s="264"/>
      <c r="AB1642" s="264"/>
      <c r="AC1642" s="264"/>
      <c r="AD1642" s="264"/>
      <c r="AE1642" s="264"/>
      <c r="AF1642" s="71">
        <v>3</v>
      </c>
      <c r="AG1642" s="264"/>
      <c r="AH1642" s="264"/>
      <c r="AI1642" s="264"/>
      <c r="AJ1642" s="264"/>
      <c r="AK1642" s="264"/>
      <c r="AL1642" s="264"/>
      <c r="AM1642" s="264"/>
      <c r="AN1642" s="264"/>
      <c r="AO1642" s="264"/>
      <c r="AP1642" s="264"/>
      <c r="AQ1642" s="264"/>
      <c r="AR1642" s="264"/>
      <c r="AS1642" s="264"/>
      <c r="AT1642" s="264"/>
    </row>
    <row r="1643" spans="1:46" ht="45" customHeight="1" x14ac:dyDescent="0.25">
      <c r="A1643" s="275" t="s">
        <v>1509</v>
      </c>
      <c r="B1643" s="276"/>
      <c r="C1643" s="276"/>
      <c r="D1643" s="276"/>
      <c r="E1643" s="276"/>
      <c r="F1643" s="276"/>
      <c r="G1643" s="276"/>
      <c r="H1643" s="276"/>
      <c r="I1643" s="276"/>
      <c r="J1643" s="276"/>
      <c r="K1643" s="276"/>
      <c r="L1643" s="276"/>
      <c r="M1643" s="276"/>
      <c r="N1643" s="276"/>
      <c r="O1643" s="276"/>
      <c r="P1643" s="277"/>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75" t="s">
        <v>1510</v>
      </c>
      <c r="B1644" s="276"/>
      <c r="C1644" s="276"/>
      <c r="D1644" s="276"/>
      <c r="E1644" s="276"/>
      <c r="F1644" s="276"/>
      <c r="G1644" s="276"/>
      <c r="H1644" s="276"/>
      <c r="I1644" s="276"/>
      <c r="J1644" s="276"/>
      <c r="K1644" s="276"/>
      <c r="L1644" s="276"/>
      <c r="M1644" s="276"/>
      <c r="N1644" s="276"/>
      <c r="O1644" s="276"/>
      <c r="P1644" s="277"/>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75" t="s">
        <v>1511</v>
      </c>
      <c r="B1645" s="276"/>
      <c r="C1645" s="276"/>
      <c r="D1645" s="276"/>
      <c r="E1645" s="276"/>
      <c r="F1645" s="276"/>
      <c r="G1645" s="276"/>
      <c r="H1645" s="276"/>
      <c r="I1645" s="276"/>
      <c r="J1645" s="276"/>
      <c r="K1645" s="276"/>
      <c r="L1645" s="276"/>
      <c r="M1645" s="276"/>
      <c r="N1645" s="276"/>
      <c r="O1645" s="276"/>
      <c r="P1645" s="277"/>
      <c r="Q1645" s="71">
        <v>3</v>
      </c>
      <c r="R1645" s="265"/>
      <c r="S1645" s="265"/>
      <c r="T1645" s="265"/>
      <c r="U1645" s="265"/>
      <c r="V1645" s="265"/>
      <c r="W1645" s="265"/>
      <c r="X1645" s="265"/>
      <c r="Y1645" s="265"/>
      <c r="Z1645" s="265"/>
      <c r="AA1645" s="265"/>
      <c r="AB1645" s="265"/>
      <c r="AC1645" s="265"/>
      <c r="AD1645" s="265"/>
      <c r="AE1645" s="265"/>
      <c r="AF1645" s="71">
        <v>3</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75" t="s">
        <v>1512</v>
      </c>
      <c r="B1646" s="276"/>
      <c r="C1646" s="276"/>
      <c r="D1646" s="276"/>
      <c r="E1646" s="276"/>
      <c r="F1646" s="276"/>
      <c r="G1646" s="276"/>
      <c r="H1646" s="276"/>
      <c r="I1646" s="276"/>
      <c r="J1646" s="276"/>
      <c r="K1646" s="276"/>
      <c r="L1646" s="276"/>
      <c r="M1646" s="276"/>
      <c r="N1646" s="276"/>
      <c r="O1646" s="276"/>
      <c r="P1646" s="277"/>
      <c r="Q1646" s="71">
        <v>3</v>
      </c>
      <c r="R1646" s="265"/>
      <c r="S1646" s="265"/>
      <c r="T1646" s="265"/>
      <c r="U1646" s="265"/>
      <c r="V1646" s="265"/>
      <c r="W1646" s="265"/>
      <c r="X1646" s="265"/>
      <c r="Y1646" s="265"/>
      <c r="Z1646" s="265"/>
      <c r="AA1646" s="265"/>
      <c r="AB1646" s="265"/>
      <c r="AC1646" s="265"/>
      <c r="AD1646" s="265"/>
      <c r="AE1646" s="265"/>
      <c r="AF1646" s="71">
        <v>3</v>
      </c>
      <c r="AG1646" s="265"/>
      <c r="AH1646" s="265"/>
      <c r="AI1646" s="265"/>
      <c r="AJ1646" s="265"/>
      <c r="AK1646" s="265"/>
      <c r="AL1646" s="265"/>
      <c r="AM1646" s="265"/>
      <c r="AN1646" s="265"/>
      <c r="AO1646" s="265"/>
      <c r="AP1646" s="265"/>
      <c r="AQ1646" s="265"/>
      <c r="AR1646" s="265"/>
      <c r="AS1646" s="265"/>
      <c r="AT1646" s="265"/>
    </row>
    <row r="1647" spans="1:46" ht="45" customHeight="1" x14ac:dyDescent="0.25">
      <c r="A1647" s="275" t="s">
        <v>1513</v>
      </c>
      <c r="B1647" s="276"/>
      <c r="C1647" s="276"/>
      <c r="D1647" s="276"/>
      <c r="E1647" s="276"/>
      <c r="F1647" s="276"/>
      <c r="G1647" s="276"/>
      <c r="H1647" s="276"/>
      <c r="I1647" s="276"/>
      <c r="J1647" s="276"/>
      <c r="K1647" s="276"/>
      <c r="L1647" s="276"/>
      <c r="M1647" s="276"/>
      <c r="N1647" s="276"/>
      <c r="O1647" s="276"/>
      <c r="P1647" s="277"/>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69.650000000000006" customHeight="1" x14ac:dyDescent="0.25">
      <c r="A1648" s="275" t="s">
        <v>1514</v>
      </c>
      <c r="B1648" s="276"/>
      <c r="C1648" s="276"/>
      <c r="D1648" s="276"/>
      <c r="E1648" s="276"/>
      <c r="F1648" s="276"/>
      <c r="G1648" s="276"/>
      <c r="H1648" s="276"/>
      <c r="I1648" s="276"/>
      <c r="J1648" s="276"/>
      <c r="K1648" s="276"/>
      <c r="L1648" s="276"/>
      <c r="M1648" s="276"/>
      <c r="N1648" s="276"/>
      <c r="O1648" s="276"/>
      <c r="P1648" s="277"/>
      <c r="Q1648" s="71">
        <v>3</v>
      </c>
      <c r="R1648" s="264"/>
      <c r="S1648" s="264"/>
      <c r="T1648" s="264"/>
      <c r="U1648" s="264"/>
      <c r="V1648" s="264"/>
      <c r="W1648" s="264"/>
      <c r="X1648" s="264"/>
      <c r="Y1648" s="264"/>
      <c r="Z1648" s="264"/>
      <c r="AA1648" s="264"/>
      <c r="AB1648" s="264"/>
      <c r="AC1648" s="264"/>
      <c r="AD1648" s="264"/>
      <c r="AE1648" s="264"/>
      <c r="AF1648" s="71">
        <v>3</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75" t="s">
        <v>1515</v>
      </c>
      <c r="B1649" s="276"/>
      <c r="C1649" s="276"/>
      <c r="D1649" s="276"/>
      <c r="E1649" s="276"/>
      <c r="F1649" s="276"/>
      <c r="G1649" s="276"/>
      <c r="H1649" s="276"/>
      <c r="I1649" s="276"/>
      <c r="J1649" s="276"/>
      <c r="K1649" s="276"/>
      <c r="L1649" s="276"/>
      <c r="M1649" s="276"/>
      <c r="N1649" s="276"/>
      <c r="O1649" s="276"/>
      <c r="P1649" s="277"/>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75" t="s">
        <v>1516</v>
      </c>
      <c r="B1650" s="276"/>
      <c r="C1650" s="276"/>
      <c r="D1650" s="276"/>
      <c r="E1650" s="276"/>
      <c r="F1650" s="276"/>
      <c r="G1650" s="276"/>
      <c r="H1650" s="276"/>
      <c r="I1650" s="276"/>
      <c r="J1650" s="276"/>
      <c r="K1650" s="276"/>
      <c r="L1650" s="276"/>
      <c r="M1650" s="276"/>
      <c r="N1650" s="276"/>
      <c r="O1650" s="276"/>
      <c r="P1650" s="277"/>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75" t="s">
        <v>1517</v>
      </c>
      <c r="B1651" s="276"/>
      <c r="C1651" s="276"/>
      <c r="D1651" s="276"/>
      <c r="E1651" s="276"/>
      <c r="F1651" s="276"/>
      <c r="G1651" s="276"/>
      <c r="H1651" s="276"/>
      <c r="I1651" s="276"/>
      <c r="J1651" s="276"/>
      <c r="K1651" s="276"/>
      <c r="L1651" s="276"/>
      <c r="M1651" s="276"/>
      <c r="N1651" s="276"/>
      <c r="O1651" s="276"/>
      <c r="P1651" s="277"/>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125.15" customHeight="1" x14ac:dyDescent="0.25">
      <c r="A1652" s="275" t="s">
        <v>1518</v>
      </c>
      <c r="B1652" s="276"/>
      <c r="C1652" s="276"/>
      <c r="D1652" s="276"/>
      <c r="E1652" s="276"/>
      <c r="F1652" s="276"/>
      <c r="G1652" s="276"/>
      <c r="H1652" s="276"/>
      <c r="I1652" s="276"/>
      <c r="J1652" s="276"/>
      <c r="K1652" s="276"/>
      <c r="L1652" s="276"/>
      <c r="M1652" s="276"/>
      <c r="N1652" s="276"/>
      <c r="O1652" s="276"/>
      <c r="P1652" s="277"/>
      <c r="Q1652" s="71">
        <v>3</v>
      </c>
      <c r="R1652" s="265"/>
      <c r="S1652" s="265"/>
      <c r="T1652" s="265"/>
      <c r="U1652" s="265"/>
      <c r="V1652" s="265"/>
      <c r="W1652" s="265"/>
      <c r="X1652" s="265"/>
      <c r="Y1652" s="265"/>
      <c r="Z1652" s="265"/>
      <c r="AA1652" s="265"/>
      <c r="AB1652" s="265"/>
      <c r="AC1652" s="265"/>
      <c r="AD1652" s="265"/>
      <c r="AE1652" s="265"/>
      <c r="AF1652" s="71">
        <v>3</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75" t="s">
        <v>1519</v>
      </c>
      <c r="B1653" s="276"/>
      <c r="C1653" s="276"/>
      <c r="D1653" s="276"/>
      <c r="E1653" s="276"/>
      <c r="F1653" s="276"/>
      <c r="G1653" s="276"/>
      <c r="H1653" s="276"/>
      <c r="I1653" s="276"/>
      <c r="J1653" s="276"/>
      <c r="K1653" s="276"/>
      <c r="L1653" s="276"/>
      <c r="M1653" s="276"/>
      <c r="N1653" s="276"/>
      <c r="O1653" s="276"/>
      <c r="P1653" s="277"/>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75" t="s">
        <v>1520</v>
      </c>
      <c r="B1654" s="276"/>
      <c r="C1654" s="276"/>
      <c r="D1654" s="276"/>
      <c r="E1654" s="276"/>
      <c r="F1654" s="276"/>
      <c r="G1654" s="276"/>
      <c r="H1654" s="276"/>
      <c r="I1654" s="276"/>
      <c r="J1654" s="276"/>
      <c r="K1654" s="276"/>
      <c r="L1654" s="276"/>
      <c r="M1654" s="276"/>
      <c r="N1654" s="276"/>
      <c r="O1654" s="276"/>
      <c r="P1654" s="277"/>
      <c r="Q1654" s="71">
        <v>3</v>
      </c>
      <c r="R1654" s="265"/>
      <c r="S1654" s="265"/>
      <c r="T1654" s="265"/>
      <c r="U1654" s="265"/>
      <c r="V1654" s="265"/>
      <c r="W1654" s="265"/>
      <c r="X1654" s="265"/>
      <c r="Y1654" s="265"/>
      <c r="Z1654" s="265"/>
      <c r="AA1654" s="265"/>
      <c r="AB1654" s="265"/>
      <c r="AC1654" s="265"/>
      <c r="AD1654" s="265"/>
      <c r="AE1654" s="265"/>
      <c r="AF1654" s="71">
        <v>3</v>
      </c>
      <c r="AG1654" s="265"/>
      <c r="AH1654" s="265"/>
      <c r="AI1654" s="265"/>
      <c r="AJ1654" s="265"/>
      <c r="AK1654" s="265"/>
      <c r="AL1654" s="265"/>
      <c r="AM1654" s="265"/>
      <c r="AN1654" s="265"/>
      <c r="AO1654" s="265"/>
      <c r="AP1654" s="265"/>
      <c r="AQ1654" s="265"/>
      <c r="AR1654" s="265"/>
      <c r="AS1654" s="265"/>
      <c r="AT1654" s="265"/>
    </row>
    <row r="1655" spans="1:46" ht="45" customHeight="1" x14ac:dyDescent="0.25">
      <c r="A1655" s="275" t="s">
        <v>1521</v>
      </c>
      <c r="B1655" s="276"/>
      <c r="C1655" s="276"/>
      <c r="D1655" s="276"/>
      <c r="E1655" s="276"/>
      <c r="F1655" s="276"/>
      <c r="G1655" s="276"/>
      <c r="H1655" s="276"/>
      <c r="I1655" s="276"/>
      <c r="J1655" s="276"/>
      <c r="K1655" s="276"/>
      <c r="L1655" s="276"/>
      <c r="M1655" s="276"/>
      <c r="N1655" s="276"/>
      <c r="O1655" s="276"/>
      <c r="P1655" s="277"/>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75" t="s">
        <v>1522</v>
      </c>
      <c r="B1656" s="276"/>
      <c r="C1656" s="276"/>
      <c r="D1656" s="276"/>
      <c r="E1656" s="276"/>
      <c r="F1656" s="276"/>
      <c r="G1656" s="276"/>
      <c r="H1656" s="276"/>
      <c r="I1656" s="276"/>
      <c r="J1656" s="276"/>
      <c r="K1656" s="276"/>
      <c r="L1656" s="276"/>
      <c r="M1656" s="276"/>
      <c r="N1656" s="276"/>
      <c r="O1656" s="276"/>
      <c r="P1656" s="277"/>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75" t="s">
        <v>1523</v>
      </c>
      <c r="B1657" s="276"/>
      <c r="C1657" s="276"/>
      <c r="D1657" s="276"/>
      <c r="E1657" s="276"/>
      <c r="F1657" s="276"/>
      <c r="G1657" s="276"/>
      <c r="H1657" s="276"/>
      <c r="I1657" s="276"/>
      <c r="J1657" s="276"/>
      <c r="K1657" s="276"/>
      <c r="L1657" s="276"/>
      <c r="M1657" s="276"/>
      <c r="N1657" s="276"/>
      <c r="O1657" s="276"/>
      <c r="P1657" s="277"/>
      <c r="Q1657" s="71">
        <v>3</v>
      </c>
      <c r="R1657" s="265"/>
      <c r="S1657" s="265"/>
      <c r="T1657" s="265"/>
      <c r="U1657" s="265"/>
      <c r="V1657" s="265"/>
      <c r="W1657" s="265"/>
      <c r="X1657" s="265"/>
      <c r="Y1657" s="265"/>
      <c r="Z1657" s="265"/>
      <c r="AA1657" s="265"/>
      <c r="AB1657" s="265"/>
      <c r="AC1657" s="265"/>
      <c r="AD1657" s="265"/>
      <c r="AE1657" s="265"/>
      <c r="AF1657" s="71">
        <v>3</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75" t="s">
        <v>1524</v>
      </c>
      <c r="B1658" s="276"/>
      <c r="C1658" s="276"/>
      <c r="D1658" s="276"/>
      <c r="E1658" s="276"/>
      <c r="F1658" s="276"/>
      <c r="G1658" s="276"/>
      <c r="H1658" s="276"/>
      <c r="I1658" s="276"/>
      <c r="J1658" s="276"/>
      <c r="K1658" s="276"/>
      <c r="L1658" s="276"/>
      <c r="M1658" s="276"/>
      <c r="N1658" s="276"/>
      <c r="O1658" s="276"/>
      <c r="P1658" s="277"/>
      <c r="Q1658" s="71">
        <v>3</v>
      </c>
      <c r="R1658" s="264"/>
      <c r="S1658" s="264"/>
      <c r="T1658" s="264"/>
      <c r="U1658" s="264"/>
      <c r="V1658" s="264"/>
      <c r="W1658" s="264"/>
      <c r="X1658" s="264"/>
      <c r="Y1658" s="264"/>
      <c r="Z1658" s="264"/>
      <c r="AA1658" s="264"/>
      <c r="AB1658" s="264"/>
      <c r="AC1658" s="264"/>
      <c r="AD1658" s="264"/>
      <c r="AE1658" s="264"/>
      <c r="AF1658" s="71">
        <v>3</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75" t="s">
        <v>1525</v>
      </c>
      <c r="B1659" s="276"/>
      <c r="C1659" s="276"/>
      <c r="D1659" s="276"/>
      <c r="E1659" s="276"/>
      <c r="F1659" s="276"/>
      <c r="G1659" s="276"/>
      <c r="H1659" s="276"/>
      <c r="I1659" s="276"/>
      <c r="J1659" s="276"/>
      <c r="K1659" s="276"/>
      <c r="L1659" s="276"/>
      <c r="M1659" s="276"/>
      <c r="N1659" s="276"/>
      <c r="O1659" s="276"/>
      <c r="P1659" s="277"/>
      <c r="Q1659" s="71">
        <v>3</v>
      </c>
      <c r="R1659" s="264"/>
      <c r="S1659" s="264"/>
      <c r="T1659" s="264"/>
      <c r="U1659" s="264"/>
      <c r="V1659" s="264"/>
      <c r="W1659" s="264"/>
      <c r="X1659" s="264"/>
      <c r="Y1659" s="264"/>
      <c r="Z1659" s="264"/>
      <c r="AA1659" s="264"/>
      <c r="AB1659" s="264"/>
      <c r="AC1659" s="264"/>
      <c r="AD1659" s="264"/>
      <c r="AE1659" s="264"/>
      <c r="AF1659" s="71">
        <v>3</v>
      </c>
      <c r="AG1659" s="264"/>
      <c r="AH1659" s="264"/>
      <c r="AI1659" s="264"/>
      <c r="AJ1659" s="264"/>
      <c r="AK1659" s="264"/>
      <c r="AL1659" s="264"/>
      <c r="AM1659" s="264"/>
      <c r="AN1659" s="264"/>
      <c r="AO1659" s="264"/>
      <c r="AP1659" s="264"/>
      <c r="AQ1659" s="264"/>
      <c r="AR1659" s="264"/>
      <c r="AS1659" s="264"/>
      <c r="AT1659" s="264"/>
    </row>
    <row r="1660" spans="1:46" ht="45" customHeight="1" x14ac:dyDescent="0.25">
      <c r="A1660" s="275" t="s">
        <v>1526</v>
      </c>
      <c r="B1660" s="276"/>
      <c r="C1660" s="276"/>
      <c r="D1660" s="276"/>
      <c r="E1660" s="276"/>
      <c r="F1660" s="276"/>
      <c r="G1660" s="276"/>
      <c r="H1660" s="276"/>
      <c r="I1660" s="276"/>
      <c r="J1660" s="276"/>
      <c r="K1660" s="276"/>
      <c r="L1660" s="276"/>
      <c r="M1660" s="276"/>
      <c r="N1660" s="276"/>
      <c r="O1660" s="276"/>
      <c r="P1660" s="277"/>
      <c r="Q1660" s="71">
        <v>3</v>
      </c>
      <c r="R1660" s="264"/>
      <c r="S1660" s="264"/>
      <c r="T1660" s="264"/>
      <c r="U1660" s="264"/>
      <c r="V1660" s="264"/>
      <c r="W1660" s="264"/>
      <c r="X1660" s="264"/>
      <c r="Y1660" s="264"/>
      <c r="Z1660" s="264"/>
      <c r="AA1660" s="264"/>
      <c r="AB1660" s="264"/>
      <c r="AC1660" s="264"/>
      <c r="AD1660" s="264"/>
      <c r="AE1660" s="264"/>
      <c r="AF1660" s="71">
        <v>3</v>
      </c>
      <c r="AG1660" s="264"/>
      <c r="AH1660" s="264"/>
      <c r="AI1660" s="264"/>
      <c r="AJ1660" s="264"/>
      <c r="AK1660" s="264"/>
      <c r="AL1660" s="264"/>
      <c r="AM1660" s="264"/>
      <c r="AN1660" s="264"/>
      <c r="AO1660" s="264"/>
      <c r="AP1660" s="264"/>
      <c r="AQ1660" s="264"/>
      <c r="AR1660" s="264"/>
      <c r="AS1660" s="264"/>
      <c r="AT1660" s="264"/>
    </row>
    <row r="1661" spans="1:46" ht="45" customHeight="1" x14ac:dyDescent="0.25">
      <c r="A1661" s="275" t="s">
        <v>1527</v>
      </c>
      <c r="B1661" s="276"/>
      <c r="C1661" s="276"/>
      <c r="D1661" s="276"/>
      <c r="E1661" s="276"/>
      <c r="F1661" s="276"/>
      <c r="G1661" s="276"/>
      <c r="H1661" s="276"/>
      <c r="I1661" s="276"/>
      <c r="J1661" s="276"/>
      <c r="K1661" s="276"/>
      <c r="L1661" s="276"/>
      <c r="M1661" s="276"/>
      <c r="N1661" s="276"/>
      <c r="O1661" s="276"/>
      <c r="P1661" s="277"/>
      <c r="Q1661" s="71">
        <v>3</v>
      </c>
      <c r="R1661" s="264"/>
      <c r="S1661" s="264"/>
      <c r="T1661" s="264"/>
      <c r="U1661" s="264"/>
      <c r="V1661" s="264"/>
      <c r="W1661" s="264"/>
      <c r="X1661" s="264"/>
      <c r="Y1661" s="264"/>
      <c r="Z1661" s="264"/>
      <c r="AA1661" s="264"/>
      <c r="AB1661" s="264"/>
      <c r="AC1661" s="264"/>
      <c r="AD1661" s="264"/>
      <c r="AE1661" s="264"/>
      <c r="AF1661" s="71">
        <v>3</v>
      </c>
      <c r="AG1661" s="264"/>
      <c r="AH1661" s="264"/>
      <c r="AI1661" s="264"/>
      <c r="AJ1661" s="264"/>
      <c r="AK1661" s="264"/>
      <c r="AL1661" s="264"/>
      <c r="AM1661" s="264"/>
      <c r="AN1661" s="264"/>
      <c r="AO1661" s="264"/>
      <c r="AP1661" s="264"/>
      <c r="AQ1661" s="264"/>
      <c r="AR1661" s="264"/>
      <c r="AS1661" s="264"/>
      <c r="AT1661" s="264"/>
    </row>
    <row r="1662" spans="1:46" ht="45" customHeight="1" x14ac:dyDescent="0.25">
      <c r="A1662" s="275" t="s">
        <v>1528</v>
      </c>
      <c r="B1662" s="276"/>
      <c r="C1662" s="276"/>
      <c r="D1662" s="276"/>
      <c r="E1662" s="276"/>
      <c r="F1662" s="276"/>
      <c r="G1662" s="276"/>
      <c r="H1662" s="276"/>
      <c r="I1662" s="276"/>
      <c r="J1662" s="276"/>
      <c r="K1662" s="276"/>
      <c r="L1662" s="276"/>
      <c r="M1662" s="276"/>
      <c r="N1662" s="276"/>
      <c r="O1662" s="276"/>
      <c r="P1662" s="277"/>
      <c r="Q1662" s="71">
        <v>3</v>
      </c>
      <c r="R1662" s="264"/>
      <c r="S1662" s="264"/>
      <c r="T1662" s="264"/>
      <c r="U1662" s="264"/>
      <c r="V1662" s="264"/>
      <c r="W1662" s="264"/>
      <c r="X1662" s="264"/>
      <c r="Y1662" s="264"/>
      <c r="Z1662" s="264"/>
      <c r="AA1662" s="264"/>
      <c r="AB1662" s="264"/>
      <c r="AC1662" s="264"/>
      <c r="AD1662" s="264"/>
      <c r="AE1662" s="264"/>
      <c r="AF1662" s="71">
        <v>3</v>
      </c>
      <c r="AG1662" s="264"/>
      <c r="AH1662" s="264"/>
      <c r="AI1662" s="264"/>
      <c r="AJ1662" s="264"/>
      <c r="AK1662" s="264"/>
      <c r="AL1662" s="264"/>
      <c r="AM1662" s="264"/>
      <c r="AN1662" s="264"/>
      <c r="AO1662" s="264"/>
      <c r="AP1662" s="264"/>
      <c r="AQ1662" s="264"/>
      <c r="AR1662" s="264"/>
      <c r="AS1662" s="264"/>
      <c r="AT1662" s="264"/>
    </row>
    <row r="1663" spans="1:46" ht="45" customHeight="1" x14ac:dyDescent="0.25">
      <c r="A1663" s="275" t="s">
        <v>1529</v>
      </c>
      <c r="B1663" s="276"/>
      <c r="C1663" s="276"/>
      <c r="D1663" s="276"/>
      <c r="E1663" s="276"/>
      <c r="F1663" s="276"/>
      <c r="G1663" s="276"/>
      <c r="H1663" s="276"/>
      <c r="I1663" s="276"/>
      <c r="J1663" s="276"/>
      <c r="K1663" s="276"/>
      <c r="L1663" s="276"/>
      <c r="M1663" s="276"/>
      <c r="N1663" s="276"/>
      <c r="O1663" s="276"/>
      <c r="P1663" s="277"/>
      <c r="Q1663" s="71">
        <v>3</v>
      </c>
      <c r="R1663" s="265"/>
      <c r="S1663" s="265"/>
      <c r="T1663" s="265"/>
      <c r="U1663" s="265"/>
      <c r="V1663" s="265"/>
      <c r="W1663" s="265"/>
      <c r="X1663" s="265"/>
      <c r="Y1663" s="265"/>
      <c r="Z1663" s="265"/>
      <c r="AA1663" s="265"/>
      <c r="AB1663" s="265"/>
      <c r="AC1663" s="265"/>
      <c r="AD1663" s="265"/>
      <c r="AE1663" s="265"/>
      <c r="AF1663" s="71">
        <v>3</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x14ac:dyDescent="0.25">
      <c r="A1665" s="266" t="s">
        <v>111</v>
      </c>
      <c r="B1665" s="266"/>
      <c r="C1665" s="266"/>
      <c r="D1665" s="266"/>
      <c r="E1665" s="266"/>
      <c r="F1665" s="266"/>
      <c r="G1665" s="266"/>
      <c r="H1665" s="266"/>
      <c r="I1665" s="266"/>
      <c r="J1665" s="266"/>
      <c r="K1665" s="266"/>
      <c r="L1665" s="266"/>
      <c r="M1665" s="266"/>
      <c r="N1665" s="266"/>
      <c r="O1665" s="266"/>
      <c r="P1665" s="266"/>
      <c r="Q1665" s="73" t="s">
        <v>99</v>
      </c>
      <c r="R1665" s="267" t="s">
        <v>100</v>
      </c>
      <c r="S1665" s="267"/>
      <c r="T1665" s="267"/>
      <c r="U1665" s="267"/>
      <c r="V1665" s="267"/>
      <c r="W1665" s="267"/>
      <c r="X1665" s="267"/>
      <c r="Y1665" s="267"/>
      <c r="Z1665" s="267"/>
      <c r="AA1665" s="267"/>
      <c r="AB1665" s="267"/>
      <c r="AC1665" s="267"/>
      <c r="AD1665" s="267"/>
      <c r="AE1665" s="267"/>
      <c r="AF1665" s="74" t="s">
        <v>99</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5" t="s">
        <v>1530</v>
      </c>
      <c r="B1666" s="276"/>
      <c r="C1666" s="276"/>
      <c r="D1666" s="276"/>
      <c r="E1666" s="276"/>
      <c r="F1666" s="276"/>
      <c r="G1666" s="276"/>
      <c r="H1666" s="276"/>
      <c r="I1666" s="276"/>
      <c r="J1666" s="276"/>
      <c r="K1666" s="276"/>
      <c r="L1666" s="276"/>
      <c r="M1666" s="276"/>
      <c r="N1666" s="276"/>
      <c r="O1666" s="276"/>
      <c r="P1666" s="277"/>
      <c r="Q1666" s="71">
        <v>3</v>
      </c>
      <c r="R1666" s="264" t="s">
        <v>883</v>
      </c>
      <c r="S1666" s="264"/>
      <c r="T1666" s="264"/>
      <c r="U1666" s="264"/>
      <c r="V1666" s="264"/>
      <c r="W1666" s="264"/>
      <c r="X1666" s="264"/>
      <c r="Y1666" s="264"/>
      <c r="Z1666" s="264"/>
      <c r="AA1666" s="264"/>
      <c r="AB1666" s="264"/>
      <c r="AC1666" s="264"/>
      <c r="AD1666" s="264"/>
      <c r="AE1666" s="264"/>
      <c r="AF1666" s="71">
        <v>3</v>
      </c>
      <c r="AG1666" s="264" t="s">
        <v>883</v>
      </c>
      <c r="AH1666" s="264"/>
      <c r="AI1666" s="264"/>
      <c r="AJ1666" s="264"/>
      <c r="AK1666" s="264"/>
      <c r="AL1666" s="264"/>
      <c r="AM1666" s="264"/>
      <c r="AN1666" s="264"/>
      <c r="AO1666" s="264"/>
      <c r="AP1666" s="264"/>
      <c r="AQ1666" s="264"/>
      <c r="AR1666" s="264"/>
      <c r="AS1666" s="264"/>
      <c r="AT1666" s="264"/>
    </row>
    <row r="1667" spans="1:46" ht="45" customHeight="1" x14ac:dyDescent="0.25">
      <c r="A1667" s="275" t="s">
        <v>1531</v>
      </c>
      <c r="B1667" s="276"/>
      <c r="C1667" s="276"/>
      <c r="D1667" s="276"/>
      <c r="E1667" s="276"/>
      <c r="F1667" s="276"/>
      <c r="G1667" s="276"/>
      <c r="H1667" s="276"/>
      <c r="I1667" s="276"/>
      <c r="J1667" s="276"/>
      <c r="K1667" s="276"/>
      <c r="L1667" s="276"/>
      <c r="M1667" s="276"/>
      <c r="N1667" s="276"/>
      <c r="O1667" s="276"/>
      <c r="P1667" s="277"/>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75" t="s">
        <v>1532</v>
      </c>
      <c r="B1668" s="276"/>
      <c r="C1668" s="276"/>
      <c r="D1668" s="276"/>
      <c r="E1668" s="276"/>
      <c r="F1668" s="276"/>
      <c r="G1668" s="276"/>
      <c r="H1668" s="276"/>
      <c r="I1668" s="276"/>
      <c r="J1668" s="276"/>
      <c r="K1668" s="276"/>
      <c r="L1668" s="276"/>
      <c r="M1668" s="276"/>
      <c r="N1668" s="276"/>
      <c r="O1668" s="276"/>
      <c r="P1668" s="277"/>
      <c r="Q1668" s="71">
        <v>3</v>
      </c>
      <c r="R1668" s="264"/>
      <c r="S1668" s="264"/>
      <c r="T1668" s="264"/>
      <c r="U1668" s="264"/>
      <c r="V1668" s="264"/>
      <c r="W1668" s="264"/>
      <c r="X1668" s="264"/>
      <c r="Y1668" s="264"/>
      <c r="Z1668" s="264"/>
      <c r="AA1668" s="264"/>
      <c r="AB1668" s="264"/>
      <c r="AC1668" s="264"/>
      <c r="AD1668" s="264"/>
      <c r="AE1668" s="264"/>
      <c r="AF1668" s="71">
        <v>3</v>
      </c>
      <c r="AG1668" s="264"/>
      <c r="AH1668" s="264"/>
      <c r="AI1668" s="264"/>
      <c r="AJ1668" s="264"/>
      <c r="AK1668" s="264"/>
      <c r="AL1668" s="264"/>
      <c r="AM1668" s="264"/>
      <c r="AN1668" s="264"/>
      <c r="AO1668" s="264"/>
      <c r="AP1668" s="264"/>
      <c r="AQ1668" s="264"/>
      <c r="AR1668" s="264"/>
      <c r="AS1668" s="264"/>
      <c r="AT1668" s="264"/>
    </row>
    <row r="1669" spans="1:46" ht="68.150000000000006" customHeight="1" x14ac:dyDescent="0.25">
      <c r="A1669" s="275" t="s">
        <v>1533</v>
      </c>
      <c r="B1669" s="276"/>
      <c r="C1669" s="276"/>
      <c r="D1669" s="276"/>
      <c r="E1669" s="276"/>
      <c r="F1669" s="276"/>
      <c r="G1669" s="276"/>
      <c r="H1669" s="276"/>
      <c r="I1669" s="276"/>
      <c r="J1669" s="276"/>
      <c r="K1669" s="276"/>
      <c r="L1669" s="276"/>
      <c r="M1669" s="276"/>
      <c r="N1669" s="276"/>
      <c r="O1669" s="276"/>
      <c r="P1669" s="277"/>
      <c r="Q1669" s="71">
        <v>3</v>
      </c>
      <c r="R1669" s="264"/>
      <c r="S1669" s="264"/>
      <c r="T1669" s="264"/>
      <c r="U1669" s="264"/>
      <c r="V1669" s="264"/>
      <c r="W1669" s="264"/>
      <c r="X1669" s="264"/>
      <c r="Y1669" s="264"/>
      <c r="Z1669" s="264"/>
      <c r="AA1669" s="264"/>
      <c r="AB1669" s="264"/>
      <c r="AC1669" s="264"/>
      <c r="AD1669" s="264"/>
      <c r="AE1669" s="264"/>
      <c r="AF1669" s="71">
        <v>3</v>
      </c>
      <c r="AG1669" s="264"/>
      <c r="AH1669" s="264"/>
      <c r="AI1669" s="264"/>
      <c r="AJ1669" s="264"/>
      <c r="AK1669" s="264"/>
      <c r="AL1669" s="264"/>
      <c r="AM1669" s="264"/>
      <c r="AN1669" s="264"/>
      <c r="AO1669" s="264"/>
      <c r="AP1669" s="264"/>
      <c r="AQ1669" s="264"/>
      <c r="AR1669" s="264"/>
      <c r="AS1669" s="264"/>
      <c r="AT1669" s="264"/>
    </row>
    <row r="1670" spans="1:46" ht="45" customHeight="1" x14ac:dyDescent="0.25">
      <c r="A1670" s="275" t="s">
        <v>1534</v>
      </c>
      <c r="B1670" s="276"/>
      <c r="C1670" s="276"/>
      <c r="D1670" s="276"/>
      <c r="E1670" s="276"/>
      <c r="F1670" s="276"/>
      <c r="G1670" s="276"/>
      <c r="H1670" s="276"/>
      <c r="I1670" s="276"/>
      <c r="J1670" s="276"/>
      <c r="K1670" s="276"/>
      <c r="L1670" s="276"/>
      <c r="M1670" s="276"/>
      <c r="N1670" s="276"/>
      <c r="O1670" s="276"/>
      <c r="P1670" s="277"/>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1535</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96</v>
      </c>
      <c r="AH1673" s="278"/>
      <c r="AI1673" s="278"/>
      <c r="AJ1673" s="278"/>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1536</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x14ac:dyDescent="0.25">
      <c r="A1678" s="269" t="s">
        <v>76</v>
      </c>
      <c r="B1678" s="269"/>
      <c r="C1678" s="269"/>
      <c r="D1678" s="269"/>
      <c r="E1678" s="269"/>
      <c r="F1678" s="269"/>
      <c r="G1678" s="269"/>
      <c r="H1678" s="269"/>
      <c r="I1678" s="269"/>
      <c r="J1678" s="269"/>
      <c r="K1678" s="269"/>
      <c r="L1678" s="269"/>
      <c r="M1678" s="269"/>
      <c r="N1678" s="269"/>
      <c r="O1678" s="269"/>
      <c r="P1678" s="269"/>
      <c r="Q1678" s="69" t="s">
        <v>99</v>
      </c>
      <c r="R1678" s="270" t="s">
        <v>100</v>
      </c>
      <c r="S1678" s="270"/>
      <c r="T1678" s="270"/>
      <c r="U1678" s="270"/>
      <c r="V1678" s="270"/>
      <c r="W1678" s="270"/>
      <c r="X1678" s="270"/>
      <c r="Y1678" s="270"/>
      <c r="Z1678" s="270"/>
      <c r="AA1678" s="270"/>
      <c r="AB1678" s="270"/>
      <c r="AC1678" s="270"/>
      <c r="AD1678" s="270"/>
      <c r="AE1678" s="270"/>
      <c r="AF1678" s="70" t="s">
        <v>99</v>
      </c>
      <c r="AG1678" s="271" t="s">
        <v>8</v>
      </c>
      <c r="AH1678" s="271"/>
      <c r="AI1678" s="271"/>
      <c r="AJ1678" s="271"/>
      <c r="AK1678" s="271"/>
      <c r="AL1678" s="271"/>
      <c r="AM1678" s="271"/>
      <c r="AN1678" s="271"/>
      <c r="AO1678" s="271"/>
      <c r="AP1678" s="271"/>
      <c r="AQ1678" s="271"/>
      <c r="AR1678" s="271"/>
      <c r="AS1678" s="271"/>
      <c r="AT1678" s="271"/>
    </row>
    <row r="1679" spans="1:46" ht="40" customHeight="1" x14ac:dyDescent="0.25">
      <c r="A1679" s="275" t="s">
        <v>1060</v>
      </c>
      <c r="B1679" s="276"/>
      <c r="C1679" s="276"/>
      <c r="D1679" s="276"/>
      <c r="E1679" s="276"/>
      <c r="F1679" s="276"/>
      <c r="G1679" s="276"/>
      <c r="H1679" s="276"/>
      <c r="I1679" s="276"/>
      <c r="J1679" s="276"/>
      <c r="K1679" s="276"/>
      <c r="L1679" s="276"/>
      <c r="M1679" s="276"/>
      <c r="N1679" s="276"/>
      <c r="O1679" s="276"/>
      <c r="P1679" s="277"/>
      <c r="Q1679" s="71">
        <v>3</v>
      </c>
      <c r="R1679" s="264" t="s">
        <v>883</v>
      </c>
      <c r="S1679" s="264"/>
      <c r="T1679" s="264"/>
      <c r="U1679" s="264"/>
      <c r="V1679" s="264"/>
      <c r="W1679" s="264"/>
      <c r="X1679" s="264"/>
      <c r="Y1679" s="264"/>
      <c r="Z1679" s="264"/>
      <c r="AA1679" s="264"/>
      <c r="AB1679" s="264"/>
      <c r="AC1679" s="264"/>
      <c r="AD1679" s="264"/>
      <c r="AE1679" s="264"/>
      <c r="AF1679" s="71">
        <v>3</v>
      </c>
      <c r="AG1679" s="264" t="s">
        <v>883</v>
      </c>
      <c r="AH1679" s="264"/>
      <c r="AI1679" s="264"/>
      <c r="AJ1679" s="264"/>
      <c r="AK1679" s="264"/>
      <c r="AL1679" s="264"/>
      <c r="AM1679" s="264"/>
      <c r="AN1679" s="264"/>
      <c r="AO1679" s="264"/>
      <c r="AP1679" s="264"/>
      <c r="AQ1679" s="264"/>
      <c r="AR1679" s="264"/>
      <c r="AS1679" s="264"/>
      <c r="AT1679" s="264"/>
    </row>
    <row r="1680" spans="1:46" ht="45" customHeight="1" x14ac:dyDescent="0.25">
      <c r="A1680" s="275" t="s">
        <v>1062</v>
      </c>
      <c r="B1680" s="276"/>
      <c r="C1680" s="276"/>
      <c r="D1680" s="276"/>
      <c r="E1680" s="276"/>
      <c r="F1680" s="276"/>
      <c r="G1680" s="276"/>
      <c r="H1680" s="276"/>
      <c r="I1680" s="276"/>
      <c r="J1680" s="276"/>
      <c r="K1680" s="276"/>
      <c r="L1680" s="276"/>
      <c r="M1680" s="276"/>
      <c r="N1680" s="276"/>
      <c r="O1680" s="276"/>
      <c r="P1680" s="277"/>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45" customHeight="1" x14ac:dyDescent="0.25">
      <c r="A1681" s="275" t="s">
        <v>1537</v>
      </c>
      <c r="B1681" s="276"/>
      <c r="C1681" s="276"/>
      <c r="D1681" s="276"/>
      <c r="E1681" s="276"/>
      <c r="F1681" s="276"/>
      <c r="G1681" s="276"/>
      <c r="H1681" s="276"/>
      <c r="I1681" s="276"/>
      <c r="J1681" s="276"/>
      <c r="K1681" s="276"/>
      <c r="L1681" s="276"/>
      <c r="M1681" s="276"/>
      <c r="N1681" s="276"/>
      <c r="O1681" s="276"/>
      <c r="P1681" s="277"/>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75" t="s">
        <v>1538</v>
      </c>
      <c r="B1682" s="276"/>
      <c r="C1682" s="276"/>
      <c r="D1682" s="276"/>
      <c r="E1682" s="276"/>
      <c r="F1682" s="276"/>
      <c r="G1682" s="276"/>
      <c r="H1682" s="276"/>
      <c r="I1682" s="276"/>
      <c r="J1682" s="276"/>
      <c r="K1682" s="276"/>
      <c r="L1682" s="276"/>
      <c r="M1682" s="276"/>
      <c r="N1682" s="276"/>
      <c r="O1682" s="276"/>
      <c r="P1682" s="277"/>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75" t="s">
        <v>1539</v>
      </c>
      <c r="B1683" s="276"/>
      <c r="C1683" s="276"/>
      <c r="D1683" s="276"/>
      <c r="E1683" s="276"/>
      <c r="F1683" s="276"/>
      <c r="G1683" s="276"/>
      <c r="H1683" s="276"/>
      <c r="I1683" s="276"/>
      <c r="J1683" s="276"/>
      <c r="K1683" s="276"/>
      <c r="L1683" s="276"/>
      <c r="M1683" s="276"/>
      <c r="N1683" s="276"/>
      <c r="O1683" s="276"/>
      <c r="P1683" s="277"/>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275" t="s">
        <v>1540</v>
      </c>
      <c r="B1684" s="276"/>
      <c r="C1684" s="276"/>
      <c r="D1684" s="276"/>
      <c r="E1684" s="276"/>
      <c r="F1684" s="276"/>
      <c r="G1684" s="276"/>
      <c r="H1684" s="276"/>
      <c r="I1684" s="276"/>
      <c r="J1684" s="276"/>
      <c r="K1684" s="276"/>
      <c r="L1684" s="276"/>
      <c r="M1684" s="276"/>
      <c r="N1684" s="276"/>
      <c r="O1684" s="276"/>
      <c r="P1684" s="277"/>
      <c r="Q1684" s="71">
        <v>3</v>
      </c>
      <c r="R1684" s="264"/>
      <c r="S1684" s="264"/>
      <c r="T1684" s="264"/>
      <c r="U1684" s="264"/>
      <c r="V1684" s="264"/>
      <c r="W1684" s="264"/>
      <c r="X1684" s="264"/>
      <c r="Y1684" s="264"/>
      <c r="Z1684" s="264"/>
      <c r="AA1684" s="264"/>
      <c r="AB1684" s="264"/>
      <c r="AC1684" s="264"/>
      <c r="AD1684" s="264"/>
      <c r="AE1684" s="264"/>
      <c r="AF1684" s="71">
        <v>3</v>
      </c>
      <c r="AG1684" s="264"/>
      <c r="AH1684" s="264"/>
      <c r="AI1684" s="264"/>
      <c r="AJ1684" s="264"/>
      <c r="AK1684" s="264"/>
      <c r="AL1684" s="264"/>
      <c r="AM1684" s="264"/>
      <c r="AN1684" s="264"/>
      <c r="AO1684" s="264"/>
      <c r="AP1684" s="264"/>
      <c r="AQ1684" s="264"/>
      <c r="AR1684" s="264"/>
      <c r="AS1684" s="264"/>
      <c r="AT1684" s="264"/>
    </row>
    <row r="1685" spans="1:46" ht="45" customHeight="1" x14ac:dyDescent="0.25">
      <c r="A1685" s="275" t="s">
        <v>1541</v>
      </c>
      <c r="B1685" s="276"/>
      <c r="C1685" s="276"/>
      <c r="D1685" s="276"/>
      <c r="E1685" s="276"/>
      <c r="F1685" s="276"/>
      <c r="G1685" s="276"/>
      <c r="H1685" s="276"/>
      <c r="I1685" s="276"/>
      <c r="J1685" s="276"/>
      <c r="K1685" s="276"/>
      <c r="L1685" s="276"/>
      <c r="M1685" s="276"/>
      <c r="N1685" s="276"/>
      <c r="O1685" s="276"/>
      <c r="P1685" s="277"/>
      <c r="Q1685" s="71">
        <v>3</v>
      </c>
      <c r="R1685" s="264"/>
      <c r="S1685" s="264"/>
      <c r="T1685" s="264"/>
      <c r="U1685" s="264"/>
      <c r="V1685" s="264"/>
      <c r="W1685" s="264"/>
      <c r="X1685" s="264"/>
      <c r="Y1685" s="264"/>
      <c r="Z1685" s="264"/>
      <c r="AA1685" s="264"/>
      <c r="AB1685" s="264"/>
      <c r="AC1685" s="264"/>
      <c r="AD1685" s="264"/>
      <c r="AE1685" s="264"/>
      <c r="AF1685" s="71">
        <v>3</v>
      </c>
      <c r="AG1685" s="264"/>
      <c r="AH1685" s="264"/>
      <c r="AI1685" s="264"/>
      <c r="AJ1685" s="264"/>
      <c r="AK1685" s="264"/>
      <c r="AL1685" s="264"/>
      <c r="AM1685" s="264"/>
      <c r="AN1685" s="264"/>
      <c r="AO1685" s="264"/>
      <c r="AP1685" s="264"/>
      <c r="AQ1685" s="264"/>
      <c r="AR1685" s="264"/>
      <c r="AS1685" s="264"/>
      <c r="AT1685" s="264"/>
    </row>
    <row r="1686" spans="1:46" ht="45" customHeight="1" x14ac:dyDescent="0.25">
      <c r="A1686" s="275" t="s">
        <v>1542</v>
      </c>
      <c r="B1686" s="276"/>
      <c r="C1686" s="276"/>
      <c r="D1686" s="276"/>
      <c r="E1686" s="276"/>
      <c r="F1686" s="276"/>
      <c r="G1686" s="276"/>
      <c r="H1686" s="276"/>
      <c r="I1686" s="276"/>
      <c r="J1686" s="276"/>
      <c r="K1686" s="276"/>
      <c r="L1686" s="276"/>
      <c r="M1686" s="276"/>
      <c r="N1686" s="276"/>
      <c r="O1686" s="276"/>
      <c r="P1686" s="277"/>
      <c r="Q1686" s="71">
        <v>3</v>
      </c>
      <c r="R1686" s="264"/>
      <c r="S1686" s="264"/>
      <c r="T1686" s="264"/>
      <c r="U1686" s="264"/>
      <c r="V1686" s="264"/>
      <c r="W1686" s="264"/>
      <c r="X1686" s="264"/>
      <c r="Y1686" s="264"/>
      <c r="Z1686" s="264"/>
      <c r="AA1686" s="264"/>
      <c r="AB1686" s="264"/>
      <c r="AC1686" s="264"/>
      <c r="AD1686" s="264"/>
      <c r="AE1686" s="264"/>
      <c r="AF1686" s="71">
        <v>3</v>
      </c>
      <c r="AG1686" s="264"/>
      <c r="AH1686" s="264"/>
      <c r="AI1686" s="264"/>
      <c r="AJ1686" s="264"/>
      <c r="AK1686" s="264"/>
      <c r="AL1686" s="264"/>
      <c r="AM1686" s="264"/>
      <c r="AN1686" s="264"/>
      <c r="AO1686" s="264"/>
      <c r="AP1686" s="264"/>
      <c r="AQ1686" s="264"/>
      <c r="AR1686" s="264"/>
      <c r="AS1686" s="264"/>
      <c r="AT1686" s="264"/>
    </row>
    <row r="1687" spans="1:46" ht="45" customHeight="1" x14ac:dyDescent="0.25">
      <c r="A1687" s="275" t="s">
        <v>1543</v>
      </c>
      <c r="B1687" s="276"/>
      <c r="C1687" s="276"/>
      <c r="D1687" s="276"/>
      <c r="E1687" s="276"/>
      <c r="F1687" s="276"/>
      <c r="G1687" s="276"/>
      <c r="H1687" s="276"/>
      <c r="I1687" s="276"/>
      <c r="J1687" s="276"/>
      <c r="K1687" s="276"/>
      <c r="L1687" s="276"/>
      <c r="M1687" s="276"/>
      <c r="N1687" s="276"/>
      <c r="O1687" s="276"/>
      <c r="P1687" s="277"/>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x14ac:dyDescent="0.25">
      <c r="A1688" s="275" t="s">
        <v>1544</v>
      </c>
      <c r="B1688" s="276"/>
      <c r="C1688" s="276"/>
      <c r="D1688" s="276"/>
      <c r="E1688" s="276"/>
      <c r="F1688" s="276"/>
      <c r="G1688" s="276"/>
      <c r="H1688" s="276"/>
      <c r="I1688" s="276"/>
      <c r="J1688" s="276"/>
      <c r="K1688" s="276"/>
      <c r="L1688" s="276"/>
      <c r="M1688" s="276"/>
      <c r="N1688" s="276"/>
      <c r="O1688" s="276"/>
      <c r="P1688" s="277"/>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75" t="s">
        <v>1545</v>
      </c>
      <c r="B1689" s="276"/>
      <c r="C1689" s="276"/>
      <c r="D1689" s="276"/>
      <c r="E1689" s="276"/>
      <c r="F1689" s="276"/>
      <c r="G1689" s="276"/>
      <c r="H1689" s="276"/>
      <c r="I1689" s="276"/>
      <c r="J1689" s="276"/>
      <c r="K1689" s="276"/>
      <c r="L1689" s="276"/>
      <c r="M1689" s="276"/>
      <c r="N1689" s="276"/>
      <c r="O1689" s="276"/>
      <c r="P1689" s="277"/>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75" t="s">
        <v>1546</v>
      </c>
      <c r="B1690" s="276"/>
      <c r="C1690" s="276"/>
      <c r="D1690" s="276"/>
      <c r="E1690" s="276"/>
      <c r="F1690" s="276"/>
      <c r="G1690" s="276"/>
      <c r="H1690" s="276"/>
      <c r="I1690" s="276"/>
      <c r="J1690" s="276"/>
      <c r="K1690" s="276"/>
      <c r="L1690" s="276"/>
      <c r="M1690" s="276"/>
      <c r="N1690" s="276"/>
      <c r="O1690" s="276"/>
      <c r="P1690" s="277"/>
      <c r="Q1690" s="71">
        <v>3</v>
      </c>
      <c r="R1690" s="265"/>
      <c r="S1690" s="265"/>
      <c r="T1690" s="265"/>
      <c r="U1690" s="265"/>
      <c r="V1690" s="265"/>
      <c r="W1690" s="265"/>
      <c r="X1690" s="265"/>
      <c r="Y1690" s="265"/>
      <c r="Z1690" s="265"/>
      <c r="AA1690" s="265"/>
      <c r="AB1690" s="265"/>
      <c r="AC1690" s="265"/>
      <c r="AD1690" s="265"/>
      <c r="AE1690" s="265"/>
      <c r="AF1690" s="71">
        <v>3</v>
      </c>
      <c r="AG1690" s="265"/>
      <c r="AH1690" s="265"/>
      <c r="AI1690" s="265"/>
      <c r="AJ1690" s="265"/>
      <c r="AK1690" s="265"/>
      <c r="AL1690" s="265"/>
      <c r="AM1690" s="265"/>
      <c r="AN1690" s="265"/>
      <c r="AO1690" s="265"/>
      <c r="AP1690" s="265"/>
      <c r="AQ1690" s="265"/>
      <c r="AR1690" s="265"/>
      <c r="AS1690" s="265"/>
      <c r="AT1690" s="265"/>
    </row>
    <row r="1691" spans="1:46" ht="45" customHeight="1" x14ac:dyDescent="0.25">
      <c r="A1691" s="275" t="s">
        <v>1547</v>
      </c>
      <c r="B1691" s="276"/>
      <c r="C1691" s="276"/>
      <c r="D1691" s="276"/>
      <c r="E1691" s="276"/>
      <c r="F1691" s="276"/>
      <c r="G1691" s="276"/>
      <c r="H1691" s="276"/>
      <c r="I1691" s="276"/>
      <c r="J1691" s="276"/>
      <c r="K1691" s="276"/>
      <c r="L1691" s="276"/>
      <c r="M1691" s="276"/>
      <c r="N1691" s="276"/>
      <c r="O1691" s="276"/>
      <c r="P1691" s="277"/>
      <c r="Q1691" s="71">
        <v>3</v>
      </c>
      <c r="R1691" s="264"/>
      <c r="S1691" s="264"/>
      <c r="T1691" s="264"/>
      <c r="U1691" s="264"/>
      <c r="V1691" s="264"/>
      <c r="W1691" s="264"/>
      <c r="X1691" s="264"/>
      <c r="Y1691" s="264"/>
      <c r="Z1691" s="264"/>
      <c r="AA1691" s="264"/>
      <c r="AB1691" s="264"/>
      <c r="AC1691" s="264"/>
      <c r="AD1691" s="264"/>
      <c r="AE1691" s="264"/>
      <c r="AF1691" s="71">
        <v>3</v>
      </c>
      <c r="AG1691" s="264"/>
      <c r="AH1691" s="264"/>
      <c r="AI1691" s="264"/>
      <c r="AJ1691" s="264"/>
      <c r="AK1691" s="264"/>
      <c r="AL1691" s="264"/>
      <c r="AM1691" s="264"/>
      <c r="AN1691" s="264"/>
      <c r="AO1691" s="264"/>
      <c r="AP1691" s="264"/>
      <c r="AQ1691" s="264"/>
      <c r="AR1691" s="264"/>
      <c r="AS1691" s="264"/>
      <c r="AT1691" s="264"/>
    </row>
    <row r="1692" spans="1:46" ht="45" customHeight="1" x14ac:dyDescent="0.25">
      <c r="A1692" s="275" t="s">
        <v>1548</v>
      </c>
      <c r="B1692" s="276"/>
      <c r="C1692" s="276"/>
      <c r="D1692" s="276"/>
      <c r="E1692" s="276"/>
      <c r="F1692" s="276"/>
      <c r="G1692" s="276"/>
      <c r="H1692" s="276"/>
      <c r="I1692" s="276"/>
      <c r="J1692" s="276"/>
      <c r="K1692" s="276"/>
      <c r="L1692" s="276"/>
      <c r="M1692" s="276"/>
      <c r="N1692" s="276"/>
      <c r="O1692" s="276"/>
      <c r="P1692" s="277"/>
      <c r="Q1692" s="71">
        <v>3</v>
      </c>
      <c r="R1692" s="264"/>
      <c r="S1692" s="264"/>
      <c r="T1692" s="264"/>
      <c r="U1692" s="264"/>
      <c r="V1692" s="264"/>
      <c r="W1692" s="264"/>
      <c r="X1692" s="264"/>
      <c r="Y1692" s="264"/>
      <c r="Z1692" s="264"/>
      <c r="AA1692" s="264"/>
      <c r="AB1692" s="264"/>
      <c r="AC1692" s="264"/>
      <c r="AD1692" s="264"/>
      <c r="AE1692" s="264"/>
      <c r="AF1692" s="71">
        <v>3</v>
      </c>
      <c r="AG1692" s="264"/>
      <c r="AH1692" s="264"/>
      <c r="AI1692" s="264"/>
      <c r="AJ1692" s="264"/>
      <c r="AK1692" s="264"/>
      <c r="AL1692" s="264"/>
      <c r="AM1692" s="264"/>
      <c r="AN1692" s="264"/>
      <c r="AO1692" s="264"/>
      <c r="AP1692" s="264"/>
      <c r="AQ1692" s="264"/>
      <c r="AR1692" s="264"/>
      <c r="AS1692" s="264"/>
      <c r="AT1692" s="264"/>
    </row>
    <row r="1693" spans="1:46" ht="45" customHeight="1" x14ac:dyDescent="0.25">
      <c r="A1693" s="275" t="s">
        <v>1549</v>
      </c>
      <c r="B1693" s="276"/>
      <c r="C1693" s="276"/>
      <c r="D1693" s="276"/>
      <c r="E1693" s="276"/>
      <c r="F1693" s="276"/>
      <c r="G1693" s="276"/>
      <c r="H1693" s="276"/>
      <c r="I1693" s="276"/>
      <c r="J1693" s="276"/>
      <c r="K1693" s="276"/>
      <c r="L1693" s="276"/>
      <c r="M1693" s="276"/>
      <c r="N1693" s="276"/>
      <c r="O1693" s="276"/>
      <c r="P1693" s="277"/>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45" customHeight="1" x14ac:dyDescent="0.25">
      <c r="A1694" s="275" t="s">
        <v>1550</v>
      </c>
      <c r="B1694" s="276"/>
      <c r="C1694" s="276"/>
      <c r="D1694" s="276"/>
      <c r="E1694" s="276"/>
      <c r="F1694" s="276"/>
      <c r="G1694" s="276"/>
      <c r="H1694" s="276"/>
      <c r="I1694" s="276"/>
      <c r="J1694" s="276"/>
      <c r="K1694" s="276"/>
      <c r="L1694" s="276"/>
      <c r="M1694" s="276"/>
      <c r="N1694" s="276"/>
      <c r="O1694" s="276"/>
      <c r="P1694" s="277"/>
      <c r="Q1694" s="71">
        <v>3</v>
      </c>
      <c r="R1694" s="265"/>
      <c r="S1694" s="265"/>
      <c r="T1694" s="265"/>
      <c r="U1694" s="265"/>
      <c r="V1694" s="265"/>
      <c r="W1694" s="265"/>
      <c r="X1694" s="265"/>
      <c r="Y1694" s="265"/>
      <c r="Z1694" s="265"/>
      <c r="AA1694" s="265"/>
      <c r="AB1694" s="265"/>
      <c r="AC1694" s="265"/>
      <c r="AD1694" s="265"/>
      <c r="AE1694" s="265"/>
      <c r="AF1694" s="71">
        <v>3</v>
      </c>
      <c r="AG1694" s="265"/>
      <c r="AH1694" s="265"/>
      <c r="AI1694" s="265"/>
      <c r="AJ1694" s="265"/>
      <c r="AK1694" s="265"/>
      <c r="AL1694" s="265"/>
      <c r="AM1694" s="265"/>
      <c r="AN1694" s="265"/>
      <c r="AO1694" s="265"/>
      <c r="AP1694" s="265"/>
      <c r="AQ1694" s="265"/>
      <c r="AR1694" s="265"/>
      <c r="AS1694" s="265"/>
      <c r="AT1694" s="265"/>
    </row>
    <row r="1695" spans="1:46" ht="45" customHeight="1" x14ac:dyDescent="0.25">
      <c r="A1695" s="275" t="s">
        <v>1551</v>
      </c>
      <c r="B1695" s="276"/>
      <c r="C1695" s="276"/>
      <c r="D1695" s="276"/>
      <c r="E1695" s="276"/>
      <c r="F1695" s="276"/>
      <c r="G1695" s="276"/>
      <c r="H1695" s="276"/>
      <c r="I1695" s="276"/>
      <c r="J1695" s="276"/>
      <c r="K1695" s="276"/>
      <c r="L1695" s="276"/>
      <c r="M1695" s="276"/>
      <c r="N1695" s="276"/>
      <c r="O1695" s="276"/>
      <c r="P1695" s="277"/>
      <c r="Q1695" s="71">
        <v>3</v>
      </c>
      <c r="R1695" s="265"/>
      <c r="S1695" s="265"/>
      <c r="T1695" s="265"/>
      <c r="U1695" s="265"/>
      <c r="V1695" s="265"/>
      <c r="W1695" s="265"/>
      <c r="X1695" s="265"/>
      <c r="Y1695" s="265"/>
      <c r="Z1695" s="265"/>
      <c r="AA1695" s="265"/>
      <c r="AB1695" s="265"/>
      <c r="AC1695" s="265"/>
      <c r="AD1695" s="265"/>
      <c r="AE1695" s="265"/>
      <c r="AF1695" s="71">
        <v>3</v>
      </c>
      <c r="AG1695" s="265"/>
      <c r="AH1695" s="265"/>
      <c r="AI1695" s="265"/>
      <c r="AJ1695" s="265"/>
      <c r="AK1695" s="265"/>
      <c r="AL1695" s="265"/>
      <c r="AM1695" s="265"/>
      <c r="AN1695" s="265"/>
      <c r="AO1695" s="265"/>
      <c r="AP1695" s="265"/>
      <c r="AQ1695" s="265"/>
      <c r="AR1695" s="265"/>
      <c r="AS1695" s="265"/>
      <c r="AT1695" s="265"/>
    </row>
    <row r="1696" spans="1:46" ht="45" customHeight="1" x14ac:dyDescent="0.25">
      <c r="A1696" s="275" t="s">
        <v>1552</v>
      </c>
      <c r="B1696" s="276"/>
      <c r="C1696" s="276"/>
      <c r="D1696" s="276"/>
      <c r="E1696" s="276"/>
      <c r="F1696" s="276"/>
      <c r="G1696" s="276"/>
      <c r="H1696" s="276"/>
      <c r="I1696" s="276"/>
      <c r="J1696" s="276"/>
      <c r="K1696" s="276"/>
      <c r="L1696" s="276"/>
      <c r="M1696" s="276"/>
      <c r="N1696" s="276"/>
      <c r="O1696" s="276"/>
      <c r="P1696" s="277"/>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7" spans="1:46" ht="45" customHeight="1" x14ac:dyDescent="0.25">
      <c r="A1697" s="275" t="s">
        <v>1553</v>
      </c>
      <c r="B1697" s="276"/>
      <c r="C1697" s="276"/>
      <c r="D1697" s="276"/>
      <c r="E1697" s="276"/>
      <c r="F1697" s="276"/>
      <c r="G1697" s="276"/>
      <c r="H1697" s="276"/>
      <c r="I1697" s="276"/>
      <c r="J1697" s="276"/>
      <c r="K1697" s="276"/>
      <c r="L1697" s="276"/>
      <c r="M1697" s="276"/>
      <c r="N1697" s="276"/>
      <c r="O1697" s="276"/>
      <c r="P1697" s="277"/>
      <c r="Q1697" s="71">
        <v>3</v>
      </c>
      <c r="R1697" s="265"/>
      <c r="S1697" s="265"/>
      <c r="T1697" s="265"/>
      <c r="U1697" s="265"/>
      <c r="V1697" s="265"/>
      <c r="W1697" s="265"/>
      <c r="X1697" s="265"/>
      <c r="Y1697" s="265"/>
      <c r="Z1697" s="265"/>
      <c r="AA1697" s="265"/>
      <c r="AB1697" s="265"/>
      <c r="AC1697" s="265"/>
      <c r="AD1697" s="265"/>
      <c r="AE1697" s="265"/>
      <c r="AF1697" s="71">
        <v>3</v>
      </c>
      <c r="AG1697" s="265"/>
      <c r="AH1697" s="265"/>
      <c r="AI1697" s="265"/>
      <c r="AJ1697" s="265"/>
      <c r="AK1697" s="265"/>
      <c r="AL1697" s="265"/>
      <c r="AM1697" s="265"/>
      <c r="AN1697" s="265"/>
      <c r="AO1697" s="265"/>
      <c r="AP1697" s="265"/>
      <c r="AQ1697" s="265"/>
      <c r="AR1697" s="265"/>
      <c r="AS1697" s="265"/>
      <c r="AT1697" s="265"/>
    </row>
    <row r="1698" spans="1:46" ht="45" customHeight="1" x14ac:dyDescent="0.25">
      <c r="A1698" s="275" t="s">
        <v>1554</v>
      </c>
      <c r="B1698" s="276"/>
      <c r="C1698" s="276"/>
      <c r="D1698" s="276"/>
      <c r="E1698" s="276"/>
      <c r="F1698" s="276"/>
      <c r="G1698" s="276"/>
      <c r="H1698" s="276"/>
      <c r="I1698" s="276"/>
      <c r="J1698" s="276"/>
      <c r="K1698" s="276"/>
      <c r="L1698" s="276"/>
      <c r="M1698" s="276"/>
      <c r="N1698" s="276"/>
      <c r="O1698" s="276"/>
      <c r="P1698" s="277"/>
      <c r="Q1698" s="71">
        <v>3</v>
      </c>
      <c r="R1698" s="265"/>
      <c r="S1698" s="265"/>
      <c r="T1698" s="265"/>
      <c r="U1698" s="265"/>
      <c r="V1698" s="265"/>
      <c r="W1698" s="265"/>
      <c r="X1698" s="265"/>
      <c r="Y1698" s="265"/>
      <c r="Z1698" s="265"/>
      <c r="AA1698" s="265"/>
      <c r="AB1698" s="265"/>
      <c r="AC1698" s="265"/>
      <c r="AD1698" s="265"/>
      <c r="AE1698" s="265"/>
      <c r="AF1698" s="71">
        <v>3</v>
      </c>
      <c r="AG1698" s="265"/>
      <c r="AH1698" s="265"/>
      <c r="AI1698" s="265"/>
      <c r="AJ1698" s="265"/>
      <c r="AK1698" s="265"/>
      <c r="AL1698" s="265"/>
      <c r="AM1698" s="265"/>
      <c r="AN1698" s="265"/>
      <c r="AO1698" s="265"/>
      <c r="AP1698" s="265"/>
      <c r="AQ1698" s="265"/>
      <c r="AR1698" s="265"/>
      <c r="AS1698" s="265"/>
      <c r="AT1698" s="265"/>
    </row>
    <row r="1699" spans="1:46" ht="45" customHeight="1" x14ac:dyDescent="0.25">
      <c r="A1699" s="275" t="s">
        <v>1555</v>
      </c>
      <c r="B1699" s="276"/>
      <c r="C1699" s="276"/>
      <c r="D1699" s="276"/>
      <c r="E1699" s="276"/>
      <c r="F1699" s="276"/>
      <c r="G1699" s="276"/>
      <c r="H1699" s="276"/>
      <c r="I1699" s="276"/>
      <c r="J1699" s="276"/>
      <c r="K1699" s="276"/>
      <c r="L1699" s="276"/>
      <c r="M1699" s="276"/>
      <c r="N1699" s="276"/>
      <c r="O1699" s="276"/>
      <c r="P1699" s="277"/>
      <c r="Q1699" s="71">
        <v>3</v>
      </c>
      <c r="R1699" s="265"/>
      <c r="S1699" s="265"/>
      <c r="T1699" s="265"/>
      <c r="U1699" s="265"/>
      <c r="V1699" s="265"/>
      <c r="W1699" s="265"/>
      <c r="X1699" s="265"/>
      <c r="Y1699" s="265"/>
      <c r="Z1699" s="265"/>
      <c r="AA1699" s="265"/>
      <c r="AB1699" s="265"/>
      <c r="AC1699" s="265"/>
      <c r="AD1699" s="265"/>
      <c r="AE1699" s="265"/>
      <c r="AF1699" s="71">
        <v>3</v>
      </c>
      <c r="AG1699" s="265"/>
      <c r="AH1699" s="265"/>
      <c r="AI1699" s="265"/>
      <c r="AJ1699" s="265"/>
      <c r="AK1699" s="265"/>
      <c r="AL1699" s="265"/>
      <c r="AM1699" s="265"/>
      <c r="AN1699" s="265"/>
      <c r="AO1699" s="265"/>
      <c r="AP1699" s="265"/>
      <c r="AQ1699" s="265"/>
      <c r="AR1699" s="265"/>
      <c r="AS1699" s="265"/>
      <c r="AT1699" s="265"/>
    </row>
    <row r="1700" spans="1:46" ht="45" customHeight="1" x14ac:dyDescent="0.25">
      <c r="A1700" s="275" t="s">
        <v>1556</v>
      </c>
      <c r="B1700" s="276"/>
      <c r="C1700" s="276"/>
      <c r="D1700" s="276"/>
      <c r="E1700" s="276"/>
      <c r="F1700" s="276"/>
      <c r="G1700" s="276"/>
      <c r="H1700" s="276"/>
      <c r="I1700" s="276"/>
      <c r="J1700" s="276"/>
      <c r="K1700" s="276"/>
      <c r="L1700" s="276"/>
      <c r="M1700" s="276"/>
      <c r="N1700" s="276"/>
      <c r="O1700" s="276"/>
      <c r="P1700" s="277"/>
      <c r="Q1700" s="71">
        <v>3</v>
      </c>
      <c r="R1700" s="265"/>
      <c r="S1700" s="265"/>
      <c r="T1700" s="265"/>
      <c r="U1700" s="265"/>
      <c r="V1700" s="265"/>
      <c r="W1700" s="265"/>
      <c r="X1700" s="265"/>
      <c r="Y1700" s="265"/>
      <c r="Z1700" s="265"/>
      <c r="AA1700" s="265"/>
      <c r="AB1700" s="265"/>
      <c r="AC1700" s="265"/>
      <c r="AD1700" s="265"/>
      <c r="AE1700" s="265"/>
      <c r="AF1700" s="71">
        <v>3</v>
      </c>
      <c r="AG1700" s="265"/>
      <c r="AH1700" s="265"/>
      <c r="AI1700" s="265"/>
      <c r="AJ1700" s="265"/>
      <c r="AK1700" s="265"/>
      <c r="AL1700" s="265"/>
      <c r="AM1700" s="265"/>
      <c r="AN1700" s="265"/>
      <c r="AO1700" s="265"/>
      <c r="AP1700" s="265"/>
      <c r="AQ1700" s="265"/>
      <c r="AR1700" s="265"/>
      <c r="AS1700" s="265"/>
      <c r="AT1700" s="265"/>
    </row>
    <row r="1701" spans="1:46" ht="78.650000000000006" customHeight="1" x14ac:dyDescent="0.25">
      <c r="A1701" s="275" t="s">
        <v>1557</v>
      </c>
      <c r="B1701" s="276"/>
      <c r="C1701" s="276"/>
      <c r="D1701" s="276"/>
      <c r="E1701" s="276"/>
      <c r="F1701" s="276"/>
      <c r="G1701" s="276"/>
      <c r="H1701" s="276"/>
      <c r="I1701" s="276"/>
      <c r="J1701" s="276"/>
      <c r="K1701" s="276"/>
      <c r="L1701" s="276"/>
      <c r="M1701" s="276"/>
      <c r="N1701" s="276"/>
      <c r="O1701" s="276"/>
      <c r="P1701" s="277"/>
      <c r="Q1701" s="71">
        <v>3</v>
      </c>
      <c r="R1701" s="264"/>
      <c r="S1701" s="264"/>
      <c r="T1701" s="264"/>
      <c r="U1701" s="264"/>
      <c r="V1701" s="264"/>
      <c r="W1701" s="264"/>
      <c r="X1701" s="264"/>
      <c r="Y1701" s="264"/>
      <c r="Z1701" s="264"/>
      <c r="AA1701" s="264"/>
      <c r="AB1701" s="264"/>
      <c r="AC1701" s="264"/>
      <c r="AD1701" s="264"/>
      <c r="AE1701" s="264"/>
      <c r="AF1701" s="71">
        <v>3</v>
      </c>
      <c r="AG1701" s="264"/>
      <c r="AH1701" s="264"/>
      <c r="AI1701" s="264"/>
      <c r="AJ1701" s="264"/>
      <c r="AK1701" s="264"/>
      <c r="AL1701" s="264"/>
      <c r="AM1701" s="264"/>
      <c r="AN1701" s="264"/>
      <c r="AO1701" s="264"/>
      <c r="AP1701" s="264"/>
      <c r="AQ1701" s="264"/>
      <c r="AR1701" s="264"/>
      <c r="AS1701" s="264"/>
      <c r="AT1701" s="264"/>
    </row>
    <row r="1702" spans="1:46" ht="45" customHeight="1" x14ac:dyDescent="0.25">
      <c r="A1702" s="275" t="s">
        <v>1558</v>
      </c>
      <c r="B1702" s="276"/>
      <c r="C1702" s="276"/>
      <c r="D1702" s="276"/>
      <c r="E1702" s="276"/>
      <c r="F1702" s="276"/>
      <c r="G1702" s="276"/>
      <c r="H1702" s="276"/>
      <c r="I1702" s="276"/>
      <c r="J1702" s="276"/>
      <c r="K1702" s="276"/>
      <c r="L1702" s="276"/>
      <c r="M1702" s="276"/>
      <c r="N1702" s="276"/>
      <c r="O1702" s="276"/>
      <c r="P1702" s="277"/>
      <c r="Q1702" s="71">
        <v>3</v>
      </c>
      <c r="R1702" s="264"/>
      <c r="S1702" s="264"/>
      <c r="T1702" s="264"/>
      <c r="U1702" s="264"/>
      <c r="V1702" s="264"/>
      <c r="W1702" s="264"/>
      <c r="X1702" s="264"/>
      <c r="Y1702" s="264"/>
      <c r="Z1702" s="264"/>
      <c r="AA1702" s="264"/>
      <c r="AB1702" s="264"/>
      <c r="AC1702" s="264"/>
      <c r="AD1702" s="264"/>
      <c r="AE1702" s="264"/>
      <c r="AF1702" s="71">
        <v>3</v>
      </c>
      <c r="AG1702" s="264"/>
      <c r="AH1702" s="264"/>
      <c r="AI1702" s="264"/>
      <c r="AJ1702" s="264"/>
      <c r="AK1702" s="264"/>
      <c r="AL1702" s="264"/>
      <c r="AM1702" s="264"/>
      <c r="AN1702" s="264"/>
      <c r="AO1702" s="264"/>
      <c r="AP1702" s="264"/>
      <c r="AQ1702" s="264"/>
      <c r="AR1702" s="264"/>
      <c r="AS1702" s="264"/>
      <c r="AT1702" s="264"/>
    </row>
    <row r="1703" spans="1:46" ht="45" customHeight="1" x14ac:dyDescent="0.25">
      <c r="A1703" s="275" t="s">
        <v>1559</v>
      </c>
      <c r="B1703" s="276"/>
      <c r="C1703" s="276"/>
      <c r="D1703" s="276"/>
      <c r="E1703" s="276"/>
      <c r="F1703" s="276"/>
      <c r="G1703" s="276"/>
      <c r="H1703" s="276"/>
      <c r="I1703" s="276"/>
      <c r="J1703" s="276"/>
      <c r="K1703" s="276"/>
      <c r="L1703" s="276"/>
      <c r="M1703" s="276"/>
      <c r="N1703" s="276"/>
      <c r="O1703" s="276"/>
      <c r="P1703" s="277"/>
      <c r="Q1703" s="71">
        <v>3</v>
      </c>
      <c r="R1703" s="264"/>
      <c r="S1703" s="264"/>
      <c r="T1703" s="264"/>
      <c r="U1703" s="264"/>
      <c r="V1703" s="264"/>
      <c r="W1703" s="264"/>
      <c r="X1703" s="264"/>
      <c r="Y1703" s="264"/>
      <c r="Z1703" s="264"/>
      <c r="AA1703" s="264"/>
      <c r="AB1703" s="264"/>
      <c r="AC1703" s="264"/>
      <c r="AD1703" s="264"/>
      <c r="AE1703" s="264"/>
      <c r="AF1703" s="71">
        <v>3</v>
      </c>
      <c r="AG1703" s="264"/>
      <c r="AH1703" s="264"/>
      <c r="AI1703" s="264"/>
      <c r="AJ1703" s="264"/>
      <c r="AK1703" s="264"/>
      <c r="AL1703" s="264"/>
      <c r="AM1703" s="264"/>
      <c r="AN1703" s="264"/>
      <c r="AO1703" s="264"/>
      <c r="AP1703" s="264"/>
      <c r="AQ1703" s="264"/>
      <c r="AR1703" s="264"/>
      <c r="AS1703" s="264"/>
      <c r="AT1703" s="264"/>
    </row>
    <row r="1704" spans="1:46" ht="45" customHeight="1" x14ac:dyDescent="0.25">
      <c r="A1704" s="275" t="s">
        <v>1560</v>
      </c>
      <c r="B1704" s="276"/>
      <c r="C1704" s="276"/>
      <c r="D1704" s="276"/>
      <c r="E1704" s="276"/>
      <c r="F1704" s="276"/>
      <c r="G1704" s="276"/>
      <c r="H1704" s="276"/>
      <c r="I1704" s="276"/>
      <c r="J1704" s="276"/>
      <c r="K1704" s="276"/>
      <c r="L1704" s="276"/>
      <c r="M1704" s="276"/>
      <c r="N1704" s="276"/>
      <c r="O1704" s="276"/>
      <c r="P1704" s="277"/>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88.4" customHeight="1" x14ac:dyDescent="0.25">
      <c r="A1705" s="275" t="s">
        <v>1561</v>
      </c>
      <c r="B1705" s="276"/>
      <c r="C1705" s="276"/>
      <c r="D1705" s="276"/>
      <c r="E1705" s="276"/>
      <c r="F1705" s="276"/>
      <c r="G1705" s="276"/>
      <c r="H1705" s="276"/>
      <c r="I1705" s="276"/>
      <c r="J1705" s="276"/>
      <c r="K1705" s="276"/>
      <c r="L1705" s="276"/>
      <c r="M1705" s="276"/>
      <c r="N1705" s="276"/>
      <c r="O1705" s="276"/>
      <c r="P1705" s="277"/>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75" t="s">
        <v>1562</v>
      </c>
      <c r="B1706" s="276"/>
      <c r="C1706" s="276"/>
      <c r="D1706" s="276"/>
      <c r="E1706" s="276"/>
      <c r="F1706" s="276"/>
      <c r="G1706" s="276"/>
      <c r="H1706" s="276"/>
      <c r="I1706" s="276"/>
      <c r="J1706" s="276"/>
      <c r="K1706" s="276"/>
      <c r="L1706" s="276"/>
      <c r="M1706" s="276"/>
      <c r="N1706" s="276"/>
      <c r="O1706" s="276"/>
      <c r="P1706" s="277"/>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75" t="s">
        <v>1563</v>
      </c>
      <c r="B1707" s="276"/>
      <c r="C1707" s="276"/>
      <c r="D1707" s="276"/>
      <c r="E1707" s="276"/>
      <c r="F1707" s="276"/>
      <c r="G1707" s="276"/>
      <c r="H1707" s="276"/>
      <c r="I1707" s="276"/>
      <c r="J1707" s="276"/>
      <c r="K1707" s="276"/>
      <c r="L1707" s="276"/>
      <c r="M1707" s="276"/>
      <c r="N1707" s="276"/>
      <c r="O1707" s="276"/>
      <c r="P1707" s="277"/>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63.65" customHeight="1" x14ac:dyDescent="0.25">
      <c r="A1708" s="275" t="s">
        <v>1564</v>
      </c>
      <c r="B1708" s="276"/>
      <c r="C1708" s="276"/>
      <c r="D1708" s="276"/>
      <c r="E1708" s="276"/>
      <c r="F1708" s="276"/>
      <c r="G1708" s="276"/>
      <c r="H1708" s="276"/>
      <c r="I1708" s="276"/>
      <c r="J1708" s="276"/>
      <c r="K1708" s="276"/>
      <c r="L1708" s="276"/>
      <c r="M1708" s="276"/>
      <c r="N1708" s="276"/>
      <c r="O1708" s="276"/>
      <c r="P1708" s="277"/>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x14ac:dyDescent="0.25">
      <c r="A1709" s="275" t="s">
        <v>1565</v>
      </c>
      <c r="B1709" s="276"/>
      <c r="C1709" s="276"/>
      <c r="D1709" s="276"/>
      <c r="E1709" s="276"/>
      <c r="F1709" s="276"/>
      <c r="G1709" s="276"/>
      <c r="H1709" s="276"/>
      <c r="I1709" s="276"/>
      <c r="J1709" s="276"/>
      <c r="K1709" s="276"/>
      <c r="L1709" s="276"/>
      <c r="M1709" s="276"/>
      <c r="N1709" s="276"/>
      <c r="O1709" s="276"/>
      <c r="P1709" s="277"/>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x14ac:dyDescent="0.25">
      <c r="A1710" s="275" t="s">
        <v>1566</v>
      </c>
      <c r="B1710" s="276"/>
      <c r="C1710" s="276"/>
      <c r="D1710" s="276"/>
      <c r="E1710" s="276"/>
      <c r="F1710" s="276"/>
      <c r="G1710" s="276"/>
      <c r="H1710" s="276"/>
      <c r="I1710" s="276"/>
      <c r="J1710" s="276"/>
      <c r="K1710" s="276"/>
      <c r="L1710" s="276"/>
      <c r="M1710" s="276"/>
      <c r="N1710" s="276"/>
      <c r="O1710" s="276"/>
      <c r="P1710" s="277"/>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75" t="s">
        <v>1567</v>
      </c>
      <c r="B1711" s="276"/>
      <c r="C1711" s="276"/>
      <c r="D1711" s="276"/>
      <c r="E1711" s="276"/>
      <c r="F1711" s="276"/>
      <c r="G1711" s="276"/>
      <c r="H1711" s="276"/>
      <c r="I1711" s="276"/>
      <c r="J1711" s="276"/>
      <c r="K1711" s="276"/>
      <c r="L1711" s="276"/>
      <c r="M1711" s="276"/>
      <c r="N1711" s="276"/>
      <c r="O1711" s="276"/>
      <c r="P1711" s="277"/>
      <c r="Q1711" s="71">
        <v>3</v>
      </c>
      <c r="R1711" s="265"/>
      <c r="S1711" s="265"/>
      <c r="T1711" s="265"/>
      <c r="U1711" s="265"/>
      <c r="V1711" s="265"/>
      <c r="W1711" s="265"/>
      <c r="X1711" s="265"/>
      <c r="Y1711" s="265"/>
      <c r="Z1711" s="265"/>
      <c r="AA1711" s="265"/>
      <c r="AB1711" s="265"/>
      <c r="AC1711" s="265"/>
      <c r="AD1711" s="265"/>
      <c r="AE1711" s="265"/>
      <c r="AF1711" s="71">
        <v>3</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75" t="s">
        <v>1568</v>
      </c>
      <c r="B1712" s="276"/>
      <c r="C1712" s="276"/>
      <c r="D1712" s="276"/>
      <c r="E1712" s="276"/>
      <c r="F1712" s="276"/>
      <c r="G1712" s="276"/>
      <c r="H1712" s="276"/>
      <c r="I1712" s="276"/>
      <c r="J1712" s="276"/>
      <c r="K1712" s="276"/>
      <c r="L1712" s="276"/>
      <c r="M1712" s="276"/>
      <c r="N1712" s="276"/>
      <c r="O1712" s="276"/>
      <c r="P1712" s="277"/>
      <c r="Q1712" s="71">
        <v>3</v>
      </c>
      <c r="R1712" s="265"/>
      <c r="S1712" s="265"/>
      <c r="T1712" s="265"/>
      <c r="U1712" s="265"/>
      <c r="V1712" s="265"/>
      <c r="W1712" s="265"/>
      <c r="X1712" s="265"/>
      <c r="Y1712" s="265"/>
      <c r="Z1712" s="265"/>
      <c r="AA1712" s="265"/>
      <c r="AB1712" s="265"/>
      <c r="AC1712" s="265"/>
      <c r="AD1712" s="265"/>
      <c r="AE1712" s="265"/>
      <c r="AF1712" s="71">
        <v>3</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75" t="s">
        <v>1569</v>
      </c>
      <c r="B1713" s="276"/>
      <c r="C1713" s="276"/>
      <c r="D1713" s="276"/>
      <c r="E1713" s="276"/>
      <c r="F1713" s="276"/>
      <c r="G1713" s="276"/>
      <c r="H1713" s="276"/>
      <c r="I1713" s="276"/>
      <c r="J1713" s="276"/>
      <c r="K1713" s="276"/>
      <c r="L1713" s="276"/>
      <c r="M1713" s="276"/>
      <c r="N1713" s="276"/>
      <c r="O1713" s="276"/>
      <c r="P1713" s="277"/>
      <c r="Q1713" s="71">
        <v>3</v>
      </c>
      <c r="R1713" s="265"/>
      <c r="S1713" s="265"/>
      <c r="T1713" s="265"/>
      <c r="U1713" s="265"/>
      <c r="V1713" s="265"/>
      <c r="W1713" s="265"/>
      <c r="X1713" s="265"/>
      <c r="Y1713" s="265"/>
      <c r="Z1713" s="265"/>
      <c r="AA1713" s="265"/>
      <c r="AB1713" s="265"/>
      <c r="AC1713" s="265"/>
      <c r="AD1713" s="265"/>
      <c r="AE1713" s="265"/>
      <c r="AF1713" s="71">
        <v>3</v>
      </c>
      <c r="AG1713" s="265"/>
      <c r="AH1713" s="265"/>
      <c r="AI1713" s="265"/>
      <c r="AJ1713" s="265"/>
      <c r="AK1713" s="265"/>
      <c r="AL1713" s="265"/>
      <c r="AM1713" s="265"/>
      <c r="AN1713" s="265"/>
      <c r="AO1713" s="265"/>
      <c r="AP1713" s="265"/>
      <c r="AQ1713" s="265"/>
      <c r="AR1713" s="265"/>
      <c r="AS1713" s="265"/>
      <c r="AT1713" s="265"/>
    </row>
    <row r="1714" spans="1:46" ht="45" customHeight="1" x14ac:dyDescent="0.25">
      <c r="A1714" s="275" t="s">
        <v>1570</v>
      </c>
      <c r="B1714" s="276"/>
      <c r="C1714" s="276"/>
      <c r="D1714" s="276"/>
      <c r="E1714" s="276"/>
      <c r="F1714" s="276"/>
      <c r="G1714" s="276"/>
      <c r="H1714" s="276"/>
      <c r="I1714" s="276"/>
      <c r="J1714" s="276"/>
      <c r="K1714" s="276"/>
      <c r="L1714" s="276"/>
      <c r="M1714" s="276"/>
      <c r="N1714" s="276"/>
      <c r="O1714" s="276"/>
      <c r="P1714" s="277"/>
      <c r="Q1714" s="71">
        <v>3</v>
      </c>
      <c r="R1714" s="265"/>
      <c r="S1714" s="265"/>
      <c r="T1714" s="265"/>
      <c r="U1714" s="265"/>
      <c r="V1714" s="265"/>
      <c r="W1714" s="265"/>
      <c r="X1714" s="265"/>
      <c r="Y1714" s="265"/>
      <c r="Z1714" s="265"/>
      <c r="AA1714" s="265"/>
      <c r="AB1714" s="265"/>
      <c r="AC1714" s="265"/>
      <c r="AD1714" s="265"/>
      <c r="AE1714" s="265"/>
      <c r="AF1714" s="71">
        <v>3</v>
      </c>
      <c r="AG1714" s="265"/>
      <c r="AH1714" s="265"/>
      <c r="AI1714" s="265"/>
      <c r="AJ1714" s="265"/>
      <c r="AK1714" s="265"/>
      <c r="AL1714" s="265"/>
      <c r="AM1714" s="265"/>
      <c r="AN1714" s="265"/>
      <c r="AO1714" s="265"/>
      <c r="AP1714" s="265"/>
      <c r="AQ1714" s="265"/>
      <c r="AR1714" s="265"/>
      <c r="AS1714" s="265"/>
      <c r="AT1714" s="265"/>
    </row>
    <row r="1715" spans="1:46" ht="45" customHeight="1" x14ac:dyDescent="0.25">
      <c r="A1715" s="275" t="s">
        <v>1571</v>
      </c>
      <c r="B1715" s="276"/>
      <c r="C1715" s="276"/>
      <c r="D1715" s="276"/>
      <c r="E1715" s="276"/>
      <c r="F1715" s="276"/>
      <c r="G1715" s="276"/>
      <c r="H1715" s="276"/>
      <c r="I1715" s="276"/>
      <c r="J1715" s="276"/>
      <c r="K1715" s="276"/>
      <c r="L1715" s="276"/>
      <c r="M1715" s="276"/>
      <c r="N1715" s="276"/>
      <c r="O1715" s="276"/>
      <c r="P1715" s="277"/>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x14ac:dyDescent="0.25">
      <c r="A1716" s="275" t="s">
        <v>1572</v>
      </c>
      <c r="B1716" s="276"/>
      <c r="C1716" s="276"/>
      <c r="D1716" s="276"/>
      <c r="E1716" s="276"/>
      <c r="F1716" s="276"/>
      <c r="G1716" s="276"/>
      <c r="H1716" s="276"/>
      <c r="I1716" s="276"/>
      <c r="J1716" s="276"/>
      <c r="K1716" s="276"/>
      <c r="L1716" s="276"/>
      <c r="M1716" s="276"/>
      <c r="N1716" s="276"/>
      <c r="O1716" s="276"/>
      <c r="P1716" s="277"/>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75" t="s">
        <v>1573</v>
      </c>
      <c r="B1717" s="276"/>
      <c r="C1717" s="276"/>
      <c r="D1717" s="276"/>
      <c r="E1717" s="276"/>
      <c r="F1717" s="276"/>
      <c r="G1717" s="276"/>
      <c r="H1717" s="276"/>
      <c r="I1717" s="276"/>
      <c r="J1717" s="276"/>
      <c r="K1717" s="276"/>
      <c r="L1717" s="276"/>
      <c r="M1717" s="276"/>
      <c r="N1717" s="276"/>
      <c r="O1717" s="276"/>
      <c r="P1717" s="277"/>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x14ac:dyDescent="0.25">
      <c r="A1718" s="275" t="s">
        <v>1574</v>
      </c>
      <c r="B1718" s="276"/>
      <c r="C1718" s="276"/>
      <c r="D1718" s="276"/>
      <c r="E1718" s="276"/>
      <c r="F1718" s="276"/>
      <c r="G1718" s="276"/>
      <c r="H1718" s="276"/>
      <c r="I1718" s="276"/>
      <c r="J1718" s="276"/>
      <c r="K1718" s="276"/>
      <c r="L1718" s="276"/>
      <c r="M1718" s="276"/>
      <c r="N1718" s="276"/>
      <c r="O1718" s="276"/>
      <c r="P1718" s="277"/>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75" t="s">
        <v>1575</v>
      </c>
      <c r="B1719" s="276"/>
      <c r="C1719" s="276"/>
      <c r="D1719" s="276"/>
      <c r="E1719" s="276"/>
      <c r="F1719" s="276"/>
      <c r="G1719" s="276"/>
      <c r="H1719" s="276"/>
      <c r="I1719" s="276"/>
      <c r="J1719" s="276"/>
      <c r="K1719" s="276"/>
      <c r="L1719" s="276"/>
      <c r="M1719" s="276"/>
      <c r="N1719" s="276"/>
      <c r="O1719" s="276"/>
      <c r="P1719" s="277"/>
      <c r="Q1719" s="71">
        <v>3</v>
      </c>
      <c r="R1719" s="265"/>
      <c r="S1719" s="265"/>
      <c r="T1719" s="265"/>
      <c r="U1719" s="265"/>
      <c r="V1719" s="265"/>
      <c r="W1719" s="265"/>
      <c r="X1719" s="265"/>
      <c r="Y1719" s="265"/>
      <c r="Z1719" s="265"/>
      <c r="AA1719" s="265"/>
      <c r="AB1719" s="265"/>
      <c r="AC1719" s="265"/>
      <c r="AD1719" s="265"/>
      <c r="AE1719" s="265"/>
      <c r="AF1719" s="71">
        <v>3</v>
      </c>
      <c r="AG1719" s="265"/>
      <c r="AH1719" s="265"/>
      <c r="AI1719" s="265"/>
      <c r="AJ1719" s="265"/>
      <c r="AK1719" s="265"/>
      <c r="AL1719" s="265"/>
      <c r="AM1719" s="265"/>
      <c r="AN1719" s="265"/>
      <c r="AO1719" s="265"/>
      <c r="AP1719" s="265"/>
      <c r="AQ1719" s="265"/>
      <c r="AR1719" s="265"/>
      <c r="AS1719" s="265"/>
      <c r="AT1719" s="265"/>
    </row>
    <row r="1720" spans="1:46" ht="68.900000000000006" customHeight="1" x14ac:dyDescent="0.25">
      <c r="A1720" s="275" t="s">
        <v>1576</v>
      </c>
      <c r="B1720" s="276"/>
      <c r="C1720" s="276"/>
      <c r="D1720" s="276"/>
      <c r="E1720" s="276"/>
      <c r="F1720" s="276"/>
      <c r="G1720" s="276"/>
      <c r="H1720" s="276"/>
      <c r="I1720" s="276"/>
      <c r="J1720" s="276"/>
      <c r="K1720" s="276"/>
      <c r="L1720" s="276"/>
      <c r="M1720" s="276"/>
      <c r="N1720" s="276"/>
      <c r="O1720" s="276"/>
      <c r="P1720" s="277"/>
      <c r="Q1720" s="71">
        <v>3</v>
      </c>
      <c r="R1720" s="265"/>
      <c r="S1720" s="265"/>
      <c r="T1720" s="265"/>
      <c r="U1720" s="265"/>
      <c r="V1720" s="265"/>
      <c r="W1720" s="265"/>
      <c r="X1720" s="265"/>
      <c r="Y1720" s="265"/>
      <c r="Z1720" s="265"/>
      <c r="AA1720" s="265"/>
      <c r="AB1720" s="265"/>
      <c r="AC1720" s="265"/>
      <c r="AD1720" s="265"/>
      <c r="AE1720" s="265"/>
      <c r="AF1720" s="71">
        <v>3</v>
      </c>
      <c r="AG1720" s="265"/>
      <c r="AH1720" s="265"/>
      <c r="AI1720" s="265"/>
      <c r="AJ1720" s="265"/>
      <c r="AK1720" s="265"/>
      <c r="AL1720" s="265"/>
      <c r="AM1720" s="265"/>
      <c r="AN1720" s="265"/>
      <c r="AO1720" s="265"/>
      <c r="AP1720" s="265"/>
      <c r="AQ1720" s="265"/>
      <c r="AR1720" s="265"/>
      <c r="AS1720" s="265"/>
      <c r="AT1720" s="265"/>
    </row>
    <row r="1721" spans="1:46" ht="45" customHeight="1" x14ac:dyDescent="0.25">
      <c r="A1721" s="275" t="s">
        <v>1577</v>
      </c>
      <c r="B1721" s="276"/>
      <c r="C1721" s="276"/>
      <c r="D1721" s="276"/>
      <c r="E1721" s="276"/>
      <c r="F1721" s="276"/>
      <c r="G1721" s="276"/>
      <c r="H1721" s="276"/>
      <c r="I1721" s="276"/>
      <c r="J1721" s="276"/>
      <c r="K1721" s="276"/>
      <c r="L1721" s="276"/>
      <c r="M1721" s="276"/>
      <c r="N1721" s="276"/>
      <c r="O1721" s="276"/>
      <c r="P1721" s="277"/>
      <c r="Q1721" s="71">
        <v>3</v>
      </c>
      <c r="R1721" s="265"/>
      <c r="S1721" s="265"/>
      <c r="T1721" s="265"/>
      <c r="U1721" s="265"/>
      <c r="V1721" s="265"/>
      <c r="W1721" s="265"/>
      <c r="X1721" s="265"/>
      <c r="Y1721" s="265"/>
      <c r="Z1721" s="265"/>
      <c r="AA1721" s="265"/>
      <c r="AB1721" s="265"/>
      <c r="AC1721" s="265"/>
      <c r="AD1721" s="265"/>
      <c r="AE1721" s="265"/>
      <c r="AF1721" s="71">
        <v>3</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75" t="s">
        <v>1578</v>
      </c>
      <c r="B1722" s="276"/>
      <c r="C1722" s="276"/>
      <c r="D1722" s="276"/>
      <c r="E1722" s="276"/>
      <c r="F1722" s="276"/>
      <c r="G1722" s="276"/>
      <c r="H1722" s="276"/>
      <c r="I1722" s="276"/>
      <c r="J1722" s="276"/>
      <c r="K1722" s="276"/>
      <c r="L1722" s="276"/>
      <c r="M1722" s="276"/>
      <c r="N1722" s="276"/>
      <c r="O1722" s="276"/>
      <c r="P1722" s="277"/>
      <c r="Q1722" s="71">
        <v>3</v>
      </c>
      <c r="R1722" s="265"/>
      <c r="S1722" s="265"/>
      <c r="T1722" s="265"/>
      <c r="U1722" s="265"/>
      <c r="V1722" s="265"/>
      <c r="W1722" s="265"/>
      <c r="X1722" s="265"/>
      <c r="Y1722" s="265"/>
      <c r="Z1722" s="265"/>
      <c r="AA1722" s="265"/>
      <c r="AB1722" s="265"/>
      <c r="AC1722" s="265"/>
      <c r="AD1722" s="265"/>
      <c r="AE1722" s="265"/>
      <c r="AF1722" s="71">
        <v>3</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75" t="s">
        <v>1579</v>
      </c>
      <c r="B1723" s="276"/>
      <c r="C1723" s="276"/>
      <c r="D1723" s="276"/>
      <c r="E1723" s="276"/>
      <c r="F1723" s="276"/>
      <c r="G1723" s="276"/>
      <c r="H1723" s="276"/>
      <c r="I1723" s="276"/>
      <c r="J1723" s="276"/>
      <c r="K1723" s="276"/>
      <c r="L1723" s="276"/>
      <c r="M1723" s="276"/>
      <c r="N1723" s="276"/>
      <c r="O1723" s="276"/>
      <c r="P1723" s="277"/>
      <c r="Q1723" s="71">
        <v>3</v>
      </c>
      <c r="R1723" s="265"/>
      <c r="S1723" s="265"/>
      <c r="T1723" s="265"/>
      <c r="U1723" s="265"/>
      <c r="V1723" s="265"/>
      <c r="W1723" s="265"/>
      <c r="X1723" s="265"/>
      <c r="Y1723" s="265"/>
      <c r="Z1723" s="265"/>
      <c r="AA1723" s="265"/>
      <c r="AB1723" s="265"/>
      <c r="AC1723" s="265"/>
      <c r="AD1723" s="265"/>
      <c r="AE1723" s="265"/>
      <c r="AF1723" s="71">
        <v>3</v>
      </c>
      <c r="AG1723" s="265"/>
      <c r="AH1723" s="265"/>
      <c r="AI1723" s="265"/>
      <c r="AJ1723" s="265"/>
      <c r="AK1723" s="265"/>
      <c r="AL1723" s="265"/>
      <c r="AM1723" s="265"/>
      <c r="AN1723" s="265"/>
      <c r="AO1723" s="265"/>
      <c r="AP1723" s="265"/>
      <c r="AQ1723" s="265"/>
      <c r="AR1723" s="265"/>
      <c r="AS1723" s="265"/>
      <c r="AT1723" s="265"/>
    </row>
    <row r="1724" spans="1:46" ht="82.4" customHeight="1" x14ac:dyDescent="0.25">
      <c r="A1724" s="275" t="s">
        <v>1580</v>
      </c>
      <c r="B1724" s="276"/>
      <c r="C1724" s="276"/>
      <c r="D1724" s="276"/>
      <c r="E1724" s="276"/>
      <c r="F1724" s="276"/>
      <c r="G1724" s="276"/>
      <c r="H1724" s="276"/>
      <c r="I1724" s="276"/>
      <c r="J1724" s="276"/>
      <c r="K1724" s="276"/>
      <c r="L1724" s="276"/>
      <c r="M1724" s="276"/>
      <c r="N1724" s="276"/>
      <c r="O1724" s="276"/>
      <c r="P1724" s="277"/>
      <c r="Q1724" s="71">
        <v>3</v>
      </c>
      <c r="R1724" s="265"/>
      <c r="S1724" s="265"/>
      <c r="T1724" s="265"/>
      <c r="U1724" s="265"/>
      <c r="V1724" s="265"/>
      <c r="W1724" s="265"/>
      <c r="X1724" s="265"/>
      <c r="Y1724" s="265"/>
      <c r="Z1724" s="265"/>
      <c r="AA1724" s="265"/>
      <c r="AB1724" s="265"/>
      <c r="AC1724" s="265"/>
      <c r="AD1724" s="265"/>
      <c r="AE1724" s="265"/>
      <c r="AF1724" s="71">
        <v>3</v>
      </c>
      <c r="AG1724" s="265"/>
      <c r="AH1724" s="265"/>
      <c r="AI1724" s="265"/>
      <c r="AJ1724" s="265"/>
      <c r="AK1724" s="265"/>
      <c r="AL1724" s="265"/>
      <c r="AM1724" s="265"/>
      <c r="AN1724" s="265"/>
      <c r="AO1724" s="265"/>
      <c r="AP1724" s="265"/>
      <c r="AQ1724" s="265"/>
      <c r="AR1724" s="265"/>
      <c r="AS1724" s="265"/>
      <c r="AT1724" s="265"/>
    </row>
    <row r="1725" spans="1:46" ht="45" customHeight="1" x14ac:dyDescent="0.25">
      <c r="A1725" s="275" t="s">
        <v>1581</v>
      </c>
      <c r="B1725" s="276"/>
      <c r="C1725" s="276"/>
      <c r="D1725" s="276"/>
      <c r="E1725" s="276"/>
      <c r="F1725" s="276"/>
      <c r="G1725" s="276"/>
      <c r="H1725" s="276"/>
      <c r="I1725" s="276"/>
      <c r="J1725" s="276"/>
      <c r="K1725" s="276"/>
      <c r="L1725" s="276"/>
      <c r="M1725" s="276"/>
      <c r="N1725" s="276"/>
      <c r="O1725" s="276"/>
      <c r="P1725" s="277"/>
      <c r="Q1725" s="71">
        <v>3</v>
      </c>
      <c r="R1725" s="265"/>
      <c r="S1725" s="265"/>
      <c r="T1725" s="265"/>
      <c r="U1725" s="265"/>
      <c r="V1725" s="265"/>
      <c r="W1725" s="265"/>
      <c r="X1725" s="265"/>
      <c r="Y1725" s="265"/>
      <c r="Z1725" s="265"/>
      <c r="AA1725" s="265"/>
      <c r="AB1725" s="265"/>
      <c r="AC1725" s="265"/>
      <c r="AD1725" s="265"/>
      <c r="AE1725" s="265"/>
      <c r="AF1725" s="71">
        <v>3</v>
      </c>
      <c r="AG1725" s="265"/>
      <c r="AH1725" s="265"/>
      <c r="AI1725" s="265"/>
      <c r="AJ1725" s="265"/>
      <c r="AK1725" s="265"/>
      <c r="AL1725" s="265"/>
      <c r="AM1725" s="265"/>
      <c r="AN1725" s="265"/>
      <c r="AO1725" s="265"/>
      <c r="AP1725" s="265"/>
      <c r="AQ1725" s="265"/>
      <c r="AR1725" s="265"/>
      <c r="AS1725" s="265"/>
      <c r="AT1725" s="265"/>
    </row>
    <row r="1726" spans="1:46" ht="45" customHeight="1" x14ac:dyDescent="0.25">
      <c r="A1726" s="275" t="s">
        <v>1582</v>
      </c>
      <c r="B1726" s="276"/>
      <c r="C1726" s="276"/>
      <c r="D1726" s="276"/>
      <c r="E1726" s="276"/>
      <c r="F1726" s="276"/>
      <c r="G1726" s="276"/>
      <c r="H1726" s="276"/>
      <c r="I1726" s="276"/>
      <c r="J1726" s="276"/>
      <c r="K1726" s="276"/>
      <c r="L1726" s="276"/>
      <c r="M1726" s="276"/>
      <c r="N1726" s="276"/>
      <c r="O1726" s="276"/>
      <c r="P1726" s="277"/>
      <c r="Q1726" s="71">
        <v>3</v>
      </c>
      <c r="R1726" s="265"/>
      <c r="S1726" s="265"/>
      <c r="T1726" s="265"/>
      <c r="U1726" s="265"/>
      <c r="V1726" s="265"/>
      <c r="W1726" s="265"/>
      <c r="X1726" s="265"/>
      <c r="Y1726" s="265"/>
      <c r="Z1726" s="265"/>
      <c r="AA1726" s="265"/>
      <c r="AB1726" s="265"/>
      <c r="AC1726" s="265"/>
      <c r="AD1726" s="265"/>
      <c r="AE1726" s="265"/>
      <c r="AF1726" s="71">
        <v>3</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75" t="s">
        <v>1583</v>
      </c>
      <c r="B1727" s="276"/>
      <c r="C1727" s="276"/>
      <c r="D1727" s="276"/>
      <c r="E1727" s="276"/>
      <c r="F1727" s="276"/>
      <c r="G1727" s="276"/>
      <c r="H1727" s="276"/>
      <c r="I1727" s="276"/>
      <c r="J1727" s="276"/>
      <c r="K1727" s="276"/>
      <c r="L1727" s="276"/>
      <c r="M1727" s="276"/>
      <c r="N1727" s="276"/>
      <c r="O1727" s="276"/>
      <c r="P1727" s="277"/>
      <c r="Q1727" s="71">
        <v>3</v>
      </c>
      <c r="R1727" s="265"/>
      <c r="S1727" s="265"/>
      <c r="T1727" s="265"/>
      <c r="U1727" s="265"/>
      <c r="V1727" s="265"/>
      <c r="W1727" s="265"/>
      <c r="X1727" s="265"/>
      <c r="Y1727" s="265"/>
      <c r="Z1727" s="265"/>
      <c r="AA1727" s="265"/>
      <c r="AB1727" s="265"/>
      <c r="AC1727" s="265"/>
      <c r="AD1727" s="265"/>
      <c r="AE1727" s="265"/>
      <c r="AF1727" s="71">
        <v>3</v>
      </c>
      <c r="AG1727" s="265"/>
      <c r="AH1727" s="265"/>
      <c r="AI1727" s="265"/>
      <c r="AJ1727" s="265"/>
      <c r="AK1727" s="265"/>
      <c r="AL1727" s="265"/>
      <c r="AM1727" s="265"/>
      <c r="AN1727" s="265"/>
      <c r="AO1727" s="265"/>
      <c r="AP1727" s="265"/>
      <c r="AQ1727" s="265"/>
      <c r="AR1727" s="265"/>
      <c r="AS1727" s="265"/>
      <c r="AT1727" s="265"/>
    </row>
    <row r="1728" spans="1:46" ht="45" customHeight="1" x14ac:dyDescent="0.25">
      <c r="A1728" s="275" t="s">
        <v>1584</v>
      </c>
      <c r="B1728" s="276"/>
      <c r="C1728" s="276"/>
      <c r="D1728" s="276"/>
      <c r="E1728" s="276"/>
      <c r="F1728" s="276"/>
      <c r="G1728" s="276"/>
      <c r="H1728" s="276"/>
      <c r="I1728" s="276"/>
      <c r="J1728" s="276"/>
      <c r="K1728" s="276"/>
      <c r="L1728" s="276"/>
      <c r="M1728" s="276"/>
      <c r="N1728" s="276"/>
      <c r="O1728" s="276"/>
      <c r="P1728" s="277"/>
      <c r="Q1728" s="71">
        <v>3</v>
      </c>
      <c r="R1728" s="265"/>
      <c r="S1728" s="265"/>
      <c r="T1728" s="265"/>
      <c r="U1728" s="265"/>
      <c r="V1728" s="265"/>
      <c r="W1728" s="265"/>
      <c r="X1728" s="265"/>
      <c r="Y1728" s="265"/>
      <c r="Z1728" s="265"/>
      <c r="AA1728" s="265"/>
      <c r="AB1728" s="265"/>
      <c r="AC1728" s="265"/>
      <c r="AD1728" s="265"/>
      <c r="AE1728" s="265"/>
      <c r="AF1728" s="71">
        <v>3</v>
      </c>
      <c r="AG1728" s="265"/>
      <c r="AH1728" s="265"/>
      <c r="AI1728" s="265"/>
      <c r="AJ1728" s="265"/>
      <c r="AK1728" s="265"/>
      <c r="AL1728" s="265"/>
      <c r="AM1728" s="265"/>
      <c r="AN1728" s="265"/>
      <c r="AO1728" s="265"/>
      <c r="AP1728" s="265"/>
      <c r="AQ1728" s="265"/>
      <c r="AR1728" s="265"/>
      <c r="AS1728" s="265"/>
      <c r="AT1728" s="265"/>
    </row>
    <row r="1729" spans="1:46" ht="45" customHeight="1" x14ac:dyDescent="0.25">
      <c r="A1729" s="275" t="s">
        <v>1585</v>
      </c>
      <c r="B1729" s="276"/>
      <c r="C1729" s="276"/>
      <c r="D1729" s="276"/>
      <c r="E1729" s="276"/>
      <c r="F1729" s="276"/>
      <c r="G1729" s="276"/>
      <c r="H1729" s="276"/>
      <c r="I1729" s="276"/>
      <c r="J1729" s="276"/>
      <c r="K1729" s="276"/>
      <c r="L1729" s="276"/>
      <c r="M1729" s="276"/>
      <c r="N1729" s="276"/>
      <c r="O1729" s="276"/>
      <c r="P1729" s="277"/>
      <c r="Q1729" s="71">
        <v>3</v>
      </c>
      <c r="R1729" s="265"/>
      <c r="S1729" s="265"/>
      <c r="T1729" s="265"/>
      <c r="U1729" s="265"/>
      <c r="V1729" s="265"/>
      <c r="W1729" s="265"/>
      <c r="X1729" s="265"/>
      <c r="Y1729" s="265"/>
      <c r="Z1729" s="265"/>
      <c r="AA1729" s="265"/>
      <c r="AB1729" s="265"/>
      <c r="AC1729" s="265"/>
      <c r="AD1729" s="265"/>
      <c r="AE1729" s="265"/>
      <c r="AF1729" s="71">
        <v>3</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x14ac:dyDescent="0.25">
      <c r="A1731" s="266" t="s">
        <v>111</v>
      </c>
      <c r="B1731" s="266"/>
      <c r="C1731" s="266"/>
      <c r="D1731" s="266"/>
      <c r="E1731" s="266"/>
      <c r="F1731" s="266"/>
      <c r="G1731" s="266"/>
      <c r="H1731" s="266"/>
      <c r="I1731" s="266"/>
      <c r="J1731" s="266"/>
      <c r="K1731" s="266"/>
      <c r="L1731" s="266"/>
      <c r="M1731" s="266"/>
      <c r="N1731" s="266"/>
      <c r="O1731" s="266"/>
      <c r="P1731" s="266"/>
      <c r="Q1731" s="73" t="s">
        <v>99</v>
      </c>
      <c r="R1731" s="267" t="s">
        <v>100</v>
      </c>
      <c r="S1731" s="267"/>
      <c r="T1731" s="267"/>
      <c r="U1731" s="267"/>
      <c r="V1731" s="267"/>
      <c r="W1731" s="267"/>
      <c r="X1731" s="267"/>
      <c r="Y1731" s="267"/>
      <c r="Z1731" s="267"/>
      <c r="AA1731" s="267"/>
      <c r="AB1731" s="267"/>
      <c r="AC1731" s="267"/>
      <c r="AD1731" s="267"/>
      <c r="AE1731" s="267"/>
      <c r="AF1731" s="74" t="s">
        <v>99</v>
      </c>
      <c r="AG1731" s="268" t="s">
        <v>8</v>
      </c>
      <c r="AH1731" s="268"/>
      <c r="AI1731" s="268"/>
      <c r="AJ1731" s="268"/>
      <c r="AK1731" s="268"/>
      <c r="AL1731" s="268"/>
      <c r="AM1731" s="268"/>
      <c r="AN1731" s="268"/>
      <c r="AO1731" s="268"/>
      <c r="AP1731" s="268"/>
      <c r="AQ1731" s="268"/>
      <c r="AR1731" s="268"/>
      <c r="AS1731" s="268"/>
      <c r="AT1731" s="268"/>
    </row>
    <row r="1732" spans="1:46" ht="45" customHeight="1" x14ac:dyDescent="0.25">
      <c r="A1732" s="275" t="s">
        <v>1586</v>
      </c>
      <c r="B1732" s="276"/>
      <c r="C1732" s="276"/>
      <c r="D1732" s="276"/>
      <c r="E1732" s="276"/>
      <c r="F1732" s="276"/>
      <c r="G1732" s="276"/>
      <c r="H1732" s="276"/>
      <c r="I1732" s="276"/>
      <c r="J1732" s="276"/>
      <c r="K1732" s="276"/>
      <c r="L1732" s="276"/>
      <c r="M1732" s="276"/>
      <c r="N1732" s="276"/>
      <c r="O1732" s="276"/>
      <c r="P1732" s="277"/>
      <c r="Q1732" s="71">
        <v>3</v>
      </c>
      <c r="R1732" s="264" t="s">
        <v>883</v>
      </c>
      <c r="S1732" s="264"/>
      <c r="T1732" s="264"/>
      <c r="U1732" s="264"/>
      <c r="V1732" s="264"/>
      <c r="W1732" s="264"/>
      <c r="X1732" s="264"/>
      <c r="Y1732" s="264"/>
      <c r="Z1732" s="264"/>
      <c r="AA1732" s="264"/>
      <c r="AB1732" s="264"/>
      <c r="AC1732" s="264"/>
      <c r="AD1732" s="264"/>
      <c r="AE1732" s="264"/>
      <c r="AF1732" s="71">
        <v>3</v>
      </c>
      <c r="AG1732" s="264" t="s">
        <v>883</v>
      </c>
      <c r="AH1732" s="264"/>
      <c r="AI1732" s="264"/>
      <c r="AJ1732" s="264"/>
      <c r="AK1732" s="264"/>
      <c r="AL1732" s="264"/>
      <c r="AM1732" s="264"/>
      <c r="AN1732" s="264"/>
      <c r="AO1732" s="264"/>
      <c r="AP1732" s="264"/>
      <c r="AQ1732" s="264"/>
      <c r="AR1732" s="264"/>
      <c r="AS1732" s="264"/>
      <c r="AT1732" s="264"/>
    </row>
    <row r="1733" spans="1:46" ht="45" customHeight="1" x14ac:dyDescent="0.25">
      <c r="A1733" s="275" t="s">
        <v>1587</v>
      </c>
      <c r="B1733" s="276"/>
      <c r="C1733" s="276"/>
      <c r="D1733" s="276"/>
      <c r="E1733" s="276"/>
      <c r="F1733" s="276"/>
      <c r="G1733" s="276"/>
      <c r="H1733" s="276"/>
      <c r="I1733" s="276"/>
      <c r="J1733" s="276"/>
      <c r="K1733" s="276"/>
      <c r="L1733" s="276"/>
      <c r="M1733" s="276"/>
      <c r="N1733" s="276"/>
      <c r="O1733" s="276"/>
      <c r="P1733" s="277"/>
      <c r="Q1733" s="71">
        <v>3</v>
      </c>
      <c r="R1733" s="265"/>
      <c r="S1733" s="265"/>
      <c r="T1733" s="265"/>
      <c r="U1733" s="265"/>
      <c r="V1733" s="265"/>
      <c r="W1733" s="265"/>
      <c r="X1733" s="265"/>
      <c r="Y1733" s="265"/>
      <c r="Z1733" s="265"/>
      <c r="AA1733" s="265"/>
      <c r="AB1733" s="265"/>
      <c r="AC1733" s="265"/>
      <c r="AD1733" s="265"/>
      <c r="AE1733" s="265"/>
      <c r="AF1733" s="71">
        <v>3</v>
      </c>
      <c r="AG1733" s="265"/>
      <c r="AH1733" s="265"/>
      <c r="AI1733" s="265"/>
      <c r="AJ1733" s="265"/>
      <c r="AK1733" s="265"/>
      <c r="AL1733" s="265"/>
      <c r="AM1733" s="265"/>
      <c r="AN1733" s="265"/>
      <c r="AO1733" s="265"/>
      <c r="AP1733" s="265"/>
      <c r="AQ1733" s="265"/>
      <c r="AR1733" s="265"/>
      <c r="AS1733" s="265"/>
      <c r="AT1733" s="265"/>
    </row>
    <row r="1734" spans="1:46" ht="50.15" customHeight="1" x14ac:dyDescent="0.25">
      <c r="A1734" s="275" t="s">
        <v>1588</v>
      </c>
      <c r="B1734" s="276"/>
      <c r="C1734" s="276"/>
      <c r="D1734" s="276"/>
      <c r="E1734" s="276"/>
      <c r="F1734" s="276"/>
      <c r="G1734" s="276"/>
      <c r="H1734" s="276"/>
      <c r="I1734" s="276"/>
      <c r="J1734" s="276"/>
      <c r="K1734" s="276"/>
      <c r="L1734" s="276"/>
      <c r="M1734" s="276"/>
      <c r="N1734" s="276"/>
      <c r="O1734" s="276"/>
      <c r="P1734" s="277"/>
      <c r="Q1734" s="71">
        <v>3</v>
      </c>
      <c r="R1734" s="264"/>
      <c r="S1734" s="264"/>
      <c r="T1734" s="264"/>
      <c r="U1734" s="264"/>
      <c r="V1734" s="264"/>
      <c r="W1734" s="264"/>
      <c r="X1734" s="264"/>
      <c r="Y1734" s="264"/>
      <c r="Z1734" s="264"/>
      <c r="AA1734" s="264"/>
      <c r="AB1734" s="264"/>
      <c r="AC1734" s="264"/>
      <c r="AD1734" s="264"/>
      <c r="AE1734" s="264"/>
      <c r="AF1734" s="71">
        <v>3</v>
      </c>
      <c r="AG1734" s="264"/>
      <c r="AH1734" s="264"/>
      <c r="AI1734" s="264"/>
      <c r="AJ1734" s="264"/>
      <c r="AK1734" s="264"/>
      <c r="AL1734" s="264"/>
      <c r="AM1734" s="264"/>
      <c r="AN1734" s="264"/>
      <c r="AO1734" s="264"/>
      <c r="AP1734" s="264"/>
      <c r="AQ1734" s="264"/>
      <c r="AR1734" s="264"/>
      <c r="AS1734" s="264"/>
      <c r="AT1734" s="264"/>
    </row>
    <row r="1735" spans="1:46" ht="59.9" customHeight="1" x14ac:dyDescent="0.25">
      <c r="A1735" s="275" t="s">
        <v>1589</v>
      </c>
      <c r="B1735" s="276"/>
      <c r="C1735" s="276"/>
      <c r="D1735" s="276"/>
      <c r="E1735" s="276"/>
      <c r="F1735" s="276"/>
      <c r="G1735" s="276"/>
      <c r="H1735" s="276"/>
      <c r="I1735" s="276"/>
      <c r="J1735" s="276"/>
      <c r="K1735" s="276"/>
      <c r="L1735" s="276"/>
      <c r="M1735" s="276"/>
      <c r="N1735" s="276"/>
      <c r="O1735" s="276"/>
      <c r="P1735" s="277"/>
      <c r="Q1735" s="71">
        <v>3</v>
      </c>
      <c r="R1735" s="264"/>
      <c r="S1735" s="264"/>
      <c r="T1735" s="264"/>
      <c r="U1735" s="264"/>
      <c r="V1735" s="264"/>
      <c r="W1735" s="264"/>
      <c r="X1735" s="264"/>
      <c r="Y1735" s="264"/>
      <c r="Z1735" s="264"/>
      <c r="AA1735" s="264"/>
      <c r="AB1735" s="264"/>
      <c r="AC1735" s="264"/>
      <c r="AD1735" s="264"/>
      <c r="AE1735" s="264"/>
      <c r="AF1735" s="71">
        <v>3</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75" t="s">
        <v>1590</v>
      </c>
      <c r="B1736" s="276"/>
      <c r="C1736" s="276"/>
      <c r="D1736" s="276"/>
      <c r="E1736" s="276"/>
      <c r="F1736" s="276"/>
      <c r="G1736" s="276"/>
      <c r="H1736" s="276"/>
      <c r="I1736" s="276"/>
      <c r="J1736" s="276"/>
      <c r="K1736" s="276"/>
      <c r="L1736" s="276"/>
      <c r="M1736" s="276"/>
      <c r="N1736" s="276"/>
      <c r="O1736" s="276"/>
      <c r="P1736" s="277"/>
      <c r="Q1736" s="71">
        <v>3</v>
      </c>
      <c r="R1736" s="264"/>
      <c r="S1736" s="264"/>
      <c r="T1736" s="264"/>
      <c r="U1736" s="264"/>
      <c r="V1736" s="264"/>
      <c r="W1736" s="264"/>
      <c r="X1736" s="264"/>
      <c r="Y1736" s="264"/>
      <c r="Z1736" s="264"/>
      <c r="AA1736" s="264"/>
      <c r="AB1736" s="264"/>
      <c r="AC1736" s="264"/>
      <c r="AD1736" s="264"/>
      <c r="AE1736" s="264"/>
      <c r="AF1736" s="71">
        <v>3</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1591</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96</v>
      </c>
      <c r="AH1739" s="278"/>
      <c r="AI1739" s="278"/>
      <c r="AJ1739" s="27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1592</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x14ac:dyDescent="0.25">
      <c r="A1744" s="269" t="s">
        <v>76</v>
      </c>
      <c r="B1744" s="269"/>
      <c r="C1744" s="269"/>
      <c r="D1744" s="269"/>
      <c r="E1744" s="269"/>
      <c r="F1744" s="269"/>
      <c r="G1744" s="269"/>
      <c r="H1744" s="269"/>
      <c r="I1744" s="269"/>
      <c r="J1744" s="269"/>
      <c r="K1744" s="269"/>
      <c r="L1744" s="269"/>
      <c r="M1744" s="269"/>
      <c r="N1744" s="269"/>
      <c r="O1744" s="269"/>
      <c r="P1744" s="269"/>
      <c r="Q1744" s="69" t="s">
        <v>99</v>
      </c>
      <c r="R1744" s="270" t="s">
        <v>100</v>
      </c>
      <c r="S1744" s="270"/>
      <c r="T1744" s="270"/>
      <c r="U1744" s="270"/>
      <c r="V1744" s="270"/>
      <c r="W1744" s="270"/>
      <c r="X1744" s="270"/>
      <c r="Y1744" s="270"/>
      <c r="Z1744" s="270"/>
      <c r="AA1744" s="270"/>
      <c r="AB1744" s="270"/>
      <c r="AC1744" s="270"/>
      <c r="AD1744" s="270"/>
      <c r="AE1744" s="270"/>
      <c r="AF1744" s="70" t="s">
        <v>99</v>
      </c>
      <c r="AG1744" s="271" t="s">
        <v>8</v>
      </c>
      <c r="AH1744" s="271"/>
      <c r="AI1744" s="271"/>
      <c r="AJ1744" s="271"/>
      <c r="AK1744" s="271"/>
      <c r="AL1744" s="271"/>
      <c r="AM1744" s="271"/>
      <c r="AN1744" s="271"/>
      <c r="AO1744" s="271"/>
      <c r="AP1744" s="271"/>
      <c r="AQ1744" s="271"/>
      <c r="AR1744" s="271"/>
      <c r="AS1744" s="271"/>
      <c r="AT1744" s="271"/>
    </row>
    <row r="1745" spans="1:46" ht="45" customHeight="1" x14ac:dyDescent="0.25">
      <c r="A1745" s="275" t="s">
        <v>1060</v>
      </c>
      <c r="B1745" s="276"/>
      <c r="C1745" s="276"/>
      <c r="D1745" s="276"/>
      <c r="E1745" s="276"/>
      <c r="F1745" s="276"/>
      <c r="G1745" s="276"/>
      <c r="H1745" s="276"/>
      <c r="I1745" s="276"/>
      <c r="J1745" s="276"/>
      <c r="K1745" s="276"/>
      <c r="L1745" s="276"/>
      <c r="M1745" s="276"/>
      <c r="N1745" s="276"/>
      <c r="O1745" s="276"/>
      <c r="P1745" s="277"/>
      <c r="Q1745" s="71">
        <v>3</v>
      </c>
      <c r="R1745" s="264" t="s">
        <v>883</v>
      </c>
      <c r="S1745" s="264"/>
      <c r="T1745" s="264"/>
      <c r="U1745" s="264"/>
      <c r="V1745" s="264"/>
      <c r="W1745" s="264"/>
      <c r="X1745" s="264"/>
      <c r="Y1745" s="264"/>
      <c r="Z1745" s="264"/>
      <c r="AA1745" s="264"/>
      <c r="AB1745" s="264"/>
      <c r="AC1745" s="264"/>
      <c r="AD1745" s="264"/>
      <c r="AE1745" s="264"/>
      <c r="AF1745" s="71">
        <v>3</v>
      </c>
      <c r="AG1745" s="264" t="s">
        <v>883</v>
      </c>
      <c r="AH1745" s="264"/>
      <c r="AI1745" s="264"/>
      <c r="AJ1745" s="264"/>
      <c r="AK1745" s="264"/>
      <c r="AL1745" s="264"/>
      <c r="AM1745" s="264"/>
      <c r="AN1745" s="264"/>
      <c r="AO1745" s="264"/>
      <c r="AP1745" s="264"/>
      <c r="AQ1745" s="264"/>
      <c r="AR1745" s="264"/>
      <c r="AS1745" s="264"/>
      <c r="AT1745" s="264"/>
    </row>
    <row r="1746" spans="1:46" ht="45" customHeight="1" x14ac:dyDescent="0.25">
      <c r="A1746" s="275" t="s">
        <v>1062</v>
      </c>
      <c r="B1746" s="276"/>
      <c r="C1746" s="276"/>
      <c r="D1746" s="276"/>
      <c r="E1746" s="276"/>
      <c r="F1746" s="276"/>
      <c r="G1746" s="276"/>
      <c r="H1746" s="276"/>
      <c r="I1746" s="276"/>
      <c r="J1746" s="276"/>
      <c r="K1746" s="276"/>
      <c r="L1746" s="276"/>
      <c r="M1746" s="276"/>
      <c r="N1746" s="276"/>
      <c r="O1746" s="276"/>
      <c r="P1746" s="277"/>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x14ac:dyDescent="0.25">
      <c r="A1747" s="275" t="s">
        <v>1593</v>
      </c>
      <c r="B1747" s="276"/>
      <c r="C1747" s="276"/>
      <c r="D1747" s="276"/>
      <c r="E1747" s="276"/>
      <c r="F1747" s="276"/>
      <c r="G1747" s="276"/>
      <c r="H1747" s="276"/>
      <c r="I1747" s="276"/>
      <c r="J1747" s="276"/>
      <c r="K1747" s="276"/>
      <c r="L1747" s="276"/>
      <c r="M1747" s="276"/>
      <c r="N1747" s="276"/>
      <c r="O1747" s="276"/>
      <c r="P1747" s="277"/>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x14ac:dyDescent="0.25">
      <c r="A1748" s="275" t="s">
        <v>1594</v>
      </c>
      <c r="B1748" s="276"/>
      <c r="C1748" s="276"/>
      <c r="D1748" s="276"/>
      <c r="E1748" s="276"/>
      <c r="F1748" s="276"/>
      <c r="G1748" s="276"/>
      <c r="H1748" s="276"/>
      <c r="I1748" s="276"/>
      <c r="J1748" s="276"/>
      <c r="K1748" s="276"/>
      <c r="L1748" s="276"/>
      <c r="M1748" s="276"/>
      <c r="N1748" s="276"/>
      <c r="O1748" s="276"/>
      <c r="P1748" s="277"/>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x14ac:dyDescent="0.25">
      <c r="A1749" s="275" t="s">
        <v>1595</v>
      </c>
      <c r="B1749" s="276"/>
      <c r="C1749" s="276"/>
      <c r="D1749" s="276"/>
      <c r="E1749" s="276"/>
      <c r="F1749" s="276"/>
      <c r="G1749" s="276"/>
      <c r="H1749" s="276"/>
      <c r="I1749" s="276"/>
      <c r="J1749" s="276"/>
      <c r="K1749" s="276"/>
      <c r="L1749" s="276"/>
      <c r="M1749" s="276"/>
      <c r="N1749" s="276"/>
      <c r="O1749" s="276"/>
      <c r="P1749" s="277"/>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x14ac:dyDescent="0.25">
      <c r="A1750" s="275" t="s">
        <v>1596</v>
      </c>
      <c r="B1750" s="276"/>
      <c r="C1750" s="276"/>
      <c r="D1750" s="276"/>
      <c r="E1750" s="276"/>
      <c r="F1750" s="276"/>
      <c r="G1750" s="276"/>
      <c r="H1750" s="276"/>
      <c r="I1750" s="276"/>
      <c r="J1750" s="276"/>
      <c r="K1750" s="276"/>
      <c r="L1750" s="276"/>
      <c r="M1750" s="276"/>
      <c r="N1750" s="276"/>
      <c r="O1750" s="276"/>
      <c r="P1750" s="277"/>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x14ac:dyDescent="0.25">
      <c r="A1751" s="275" t="s">
        <v>1597</v>
      </c>
      <c r="B1751" s="276"/>
      <c r="C1751" s="276"/>
      <c r="D1751" s="276"/>
      <c r="E1751" s="276"/>
      <c r="F1751" s="276"/>
      <c r="G1751" s="276"/>
      <c r="H1751" s="276"/>
      <c r="I1751" s="276"/>
      <c r="J1751" s="276"/>
      <c r="K1751" s="276"/>
      <c r="L1751" s="276"/>
      <c r="M1751" s="276"/>
      <c r="N1751" s="276"/>
      <c r="O1751" s="276"/>
      <c r="P1751" s="277"/>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x14ac:dyDescent="0.25">
      <c r="A1752" s="275" t="s">
        <v>1598</v>
      </c>
      <c r="B1752" s="276"/>
      <c r="C1752" s="276"/>
      <c r="D1752" s="276"/>
      <c r="E1752" s="276"/>
      <c r="F1752" s="276"/>
      <c r="G1752" s="276"/>
      <c r="H1752" s="276"/>
      <c r="I1752" s="276"/>
      <c r="J1752" s="276"/>
      <c r="K1752" s="276"/>
      <c r="L1752" s="276"/>
      <c r="M1752" s="276"/>
      <c r="N1752" s="276"/>
      <c r="O1752" s="276"/>
      <c r="P1752" s="277"/>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x14ac:dyDescent="0.25">
      <c r="A1754" s="266" t="s">
        <v>111</v>
      </c>
      <c r="B1754" s="266"/>
      <c r="C1754" s="266"/>
      <c r="D1754" s="266"/>
      <c r="E1754" s="266"/>
      <c r="F1754" s="266"/>
      <c r="G1754" s="266"/>
      <c r="H1754" s="266"/>
      <c r="I1754" s="266"/>
      <c r="J1754" s="266"/>
      <c r="K1754" s="266"/>
      <c r="L1754" s="266"/>
      <c r="M1754" s="266"/>
      <c r="N1754" s="266"/>
      <c r="O1754" s="266"/>
      <c r="P1754" s="266"/>
      <c r="Q1754" s="73" t="s">
        <v>99</v>
      </c>
      <c r="R1754" s="267" t="s">
        <v>100</v>
      </c>
      <c r="S1754" s="267"/>
      <c r="T1754" s="267"/>
      <c r="U1754" s="267"/>
      <c r="V1754" s="267"/>
      <c r="W1754" s="267"/>
      <c r="X1754" s="267"/>
      <c r="Y1754" s="267"/>
      <c r="Z1754" s="267"/>
      <c r="AA1754" s="267"/>
      <c r="AB1754" s="267"/>
      <c r="AC1754" s="267"/>
      <c r="AD1754" s="267"/>
      <c r="AE1754" s="267"/>
      <c r="AF1754" s="74" t="s">
        <v>99</v>
      </c>
      <c r="AG1754" s="268" t="s">
        <v>8</v>
      </c>
      <c r="AH1754" s="268"/>
      <c r="AI1754" s="268"/>
      <c r="AJ1754" s="268"/>
      <c r="AK1754" s="268"/>
      <c r="AL1754" s="268"/>
      <c r="AM1754" s="268"/>
      <c r="AN1754" s="268"/>
      <c r="AO1754" s="268"/>
      <c r="AP1754" s="268"/>
      <c r="AQ1754" s="268"/>
      <c r="AR1754" s="268"/>
      <c r="AS1754" s="268"/>
      <c r="AT1754" s="268"/>
    </row>
    <row r="1755" spans="1:46" ht="45" customHeight="1" x14ac:dyDescent="0.25">
      <c r="A1755" s="275" t="s">
        <v>1599</v>
      </c>
      <c r="B1755" s="276"/>
      <c r="C1755" s="276"/>
      <c r="D1755" s="276"/>
      <c r="E1755" s="276"/>
      <c r="F1755" s="276"/>
      <c r="G1755" s="276"/>
      <c r="H1755" s="276"/>
      <c r="I1755" s="276"/>
      <c r="J1755" s="276"/>
      <c r="K1755" s="276"/>
      <c r="L1755" s="276"/>
      <c r="M1755" s="276"/>
      <c r="N1755" s="276"/>
      <c r="O1755" s="276"/>
      <c r="P1755" s="277"/>
      <c r="Q1755" s="71">
        <v>3</v>
      </c>
      <c r="R1755" s="264" t="s">
        <v>883</v>
      </c>
      <c r="S1755" s="264"/>
      <c r="T1755" s="264"/>
      <c r="U1755" s="264"/>
      <c r="V1755" s="264"/>
      <c r="W1755" s="264"/>
      <c r="X1755" s="264"/>
      <c r="Y1755" s="264"/>
      <c r="Z1755" s="264"/>
      <c r="AA1755" s="264"/>
      <c r="AB1755" s="264"/>
      <c r="AC1755" s="264"/>
      <c r="AD1755" s="264"/>
      <c r="AE1755" s="264"/>
      <c r="AF1755" s="71">
        <v>3</v>
      </c>
      <c r="AG1755" s="264" t="s">
        <v>883</v>
      </c>
      <c r="AH1755" s="264"/>
      <c r="AI1755" s="264"/>
      <c r="AJ1755" s="264"/>
      <c r="AK1755" s="264"/>
      <c r="AL1755" s="264"/>
      <c r="AM1755" s="264"/>
      <c r="AN1755" s="264"/>
      <c r="AO1755" s="264"/>
      <c r="AP1755" s="264"/>
      <c r="AQ1755" s="264"/>
      <c r="AR1755" s="264"/>
      <c r="AS1755" s="264"/>
      <c r="AT1755" s="264"/>
    </row>
    <row r="1756" spans="1:46" ht="45" customHeight="1" x14ac:dyDescent="0.25">
      <c r="A1756" s="275" t="s">
        <v>1600</v>
      </c>
      <c r="B1756" s="276"/>
      <c r="C1756" s="276"/>
      <c r="D1756" s="276"/>
      <c r="E1756" s="276"/>
      <c r="F1756" s="276"/>
      <c r="G1756" s="276"/>
      <c r="H1756" s="276"/>
      <c r="I1756" s="276"/>
      <c r="J1756" s="276"/>
      <c r="K1756" s="276"/>
      <c r="L1756" s="276"/>
      <c r="M1756" s="276"/>
      <c r="N1756" s="276"/>
      <c r="O1756" s="276"/>
      <c r="P1756" s="277"/>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x14ac:dyDescent="0.25">
      <c r="A1757" s="275" t="s">
        <v>1601</v>
      </c>
      <c r="B1757" s="276"/>
      <c r="C1757" s="276"/>
      <c r="D1757" s="276"/>
      <c r="E1757" s="276"/>
      <c r="F1757" s="276"/>
      <c r="G1757" s="276"/>
      <c r="H1757" s="276"/>
      <c r="I1757" s="276"/>
      <c r="J1757" s="276"/>
      <c r="K1757" s="276"/>
      <c r="L1757" s="276"/>
      <c r="M1757" s="276"/>
      <c r="N1757" s="276"/>
      <c r="O1757" s="276"/>
      <c r="P1757" s="277"/>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150000000000006" customHeight="1" x14ac:dyDescent="0.25">
      <c r="A1758" s="275" t="s">
        <v>1602</v>
      </c>
      <c r="B1758" s="276"/>
      <c r="C1758" s="276"/>
      <c r="D1758" s="276"/>
      <c r="E1758" s="276"/>
      <c r="F1758" s="276"/>
      <c r="G1758" s="276"/>
      <c r="H1758" s="276"/>
      <c r="I1758" s="276"/>
      <c r="J1758" s="276"/>
      <c r="K1758" s="276"/>
      <c r="L1758" s="276"/>
      <c r="M1758" s="276"/>
      <c r="N1758" s="276"/>
      <c r="O1758" s="276"/>
      <c r="P1758" s="277"/>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x14ac:dyDescent="0.25">
      <c r="A1759" s="275" t="s">
        <v>1603</v>
      </c>
      <c r="B1759" s="276"/>
      <c r="C1759" s="276"/>
      <c r="D1759" s="276"/>
      <c r="E1759" s="276"/>
      <c r="F1759" s="276"/>
      <c r="G1759" s="276"/>
      <c r="H1759" s="276"/>
      <c r="I1759" s="276"/>
      <c r="J1759" s="276"/>
      <c r="K1759" s="276"/>
      <c r="L1759" s="276"/>
      <c r="M1759" s="276"/>
      <c r="N1759" s="276"/>
      <c r="O1759" s="276"/>
      <c r="P1759" s="277"/>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1604</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96</v>
      </c>
      <c r="AH1762" s="278"/>
      <c r="AI1762" s="278"/>
      <c r="AJ1762" s="278"/>
      <c r="AK1762" s="75">
        <f>(('Artículo 121 (resumen PI)'!C54*0.8+'Artículo 121 (resumen PI)'!F54*0.2)+('Artículo 121 (resumen PNT)'!C54*0.8+'Artículo 121 (resumen PNT)'!F54*0.2))/2</f>
        <v>99.999999999999972</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1605</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76</v>
      </c>
      <c r="B1767" s="269"/>
      <c r="C1767" s="269"/>
      <c r="D1767" s="269"/>
      <c r="E1767" s="269"/>
      <c r="F1767" s="269"/>
      <c r="G1767" s="269"/>
      <c r="H1767" s="269"/>
      <c r="I1767" s="269"/>
      <c r="J1767" s="269"/>
      <c r="K1767" s="269"/>
      <c r="L1767" s="269"/>
      <c r="M1767" s="269"/>
      <c r="N1767" s="269"/>
      <c r="O1767" s="269"/>
      <c r="P1767" s="269"/>
      <c r="Q1767" s="69" t="s">
        <v>99</v>
      </c>
      <c r="R1767" s="270" t="s">
        <v>100</v>
      </c>
      <c r="S1767" s="270"/>
      <c r="T1767" s="270"/>
      <c r="U1767" s="270"/>
      <c r="V1767" s="270"/>
      <c r="W1767" s="270"/>
      <c r="X1767" s="270"/>
      <c r="Y1767" s="270"/>
      <c r="Z1767" s="270"/>
      <c r="AA1767" s="270"/>
      <c r="AB1767" s="270"/>
      <c r="AC1767" s="270"/>
      <c r="AD1767" s="270"/>
      <c r="AE1767" s="270"/>
      <c r="AF1767" s="70" t="s">
        <v>99</v>
      </c>
      <c r="AG1767" s="271" t="s">
        <v>8</v>
      </c>
      <c r="AH1767" s="271"/>
      <c r="AI1767" s="271"/>
      <c r="AJ1767" s="271"/>
      <c r="AK1767" s="271"/>
      <c r="AL1767" s="271"/>
      <c r="AM1767" s="271"/>
      <c r="AN1767" s="271"/>
      <c r="AO1767" s="271"/>
      <c r="AP1767" s="271"/>
      <c r="AQ1767" s="271"/>
      <c r="AR1767" s="271"/>
      <c r="AS1767" s="271"/>
      <c r="AT1767" s="271"/>
    </row>
    <row r="1768" spans="1:46" ht="45" customHeight="1" x14ac:dyDescent="0.25">
      <c r="A1768" s="275" t="s">
        <v>1060</v>
      </c>
      <c r="B1768" s="276"/>
      <c r="C1768" s="276"/>
      <c r="D1768" s="276"/>
      <c r="E1768" s="276"/>
      <c r="F1768" s="276"/>
      <c r="G1768" s="276"/>
      <c r="H1768" s="276"/>
      <c r="I1768" s="276"/>
      <c r="J1768" s="276"/>
      <c r="K1768" s="276"/>
      <c r="L1768" s="276"/>
      <c r="M1768" s="276"/>
      <c r="N1768" s="276"/>
      <c r="O1768" s="276"/>
      <c r="P1768" s="277"/>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x14ac:dyDescent="0.25">
      <c r="A1769" s="275" t="s">
        <v>1062</v>
      </c>
      <c r="B1769" s="276"/>
      <c r="C1769" s="276"/>
      <c r="D1769" s="276"/>
      <c r="E1769" s="276"/>
      <c r="F1769" s="276"/>
      <c r="G1769" s="276"/>
      <c r="H1769" s="276"/>
      <c r="I1769" s="276"/>
      <c r="J1769" s="276"/>
      <c r="K1769" s="276"/>
      <c r="L1769" s="276"/>
      <c r="M1769" s="276"/>
      <c r="N1769" s="276"/>
      <c r="O1769" s="276"/>
      <c r="P1769" s="277"/>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75" t="s">
        <v>1606</v>
      </c>
      <c r="B1770" s="276"/>
      <c r="C1770" s="276"/>
      <c r="D1770" s="276"/>
      <c r="E1770" s="276"/>
      <c r="F1770" s="276"/>
      <c r="G1770" s="276"/>
      <c r="H1770" s="276"/>
      <c r="I1770" s="276"/>
      <c r="J1770" s="276"/>
      <c r="K1770" s="276"/>
      <c r="L1770" s="276"/>
      <c r="M1770" s="276"/>
      <c r="N1770" s="276"/>
      <c r="O1770" s="276"/>
      <c r="P1770" s="277"/>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75" t="s">
        <v>1607</v>
      </c>
      <c r="B1771" s="276"/>
      <c r="C1771" s="276"/>
      <c r="D1771" s="276"/>
      <c r="E1771" s="276"/>
      <c r="F1771" s="276"/>
      <c r="G1771" s="276"/>
      <c r="H1771" s="276"/>
      <c r="I1771" s="276"/>
      <c r="J1771" s="276"/>
      <c r="K1771" s="276"/>
      <c r="L1771" s="276"/>
      <c r="M1771" s="276"/>
      <c r="N1771" s="276"/>
      <c r="O1771" s="276"/>
      <c r="P1771" s="277"/>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x14ac:dyDescent="0.25">
      <c r="A1772" s="275" t="s">
        <v>1608</v>
      </c>
      <c r="B1772" s="276"/>
      <c r="C1772" s="276"/>
      <c r="D1772" s="276"/>
      <c r="E1772" s="276"/>
      <c r="F1772" s="276"/>
      <c r="G1772" s="276"/>
      <c r="H1772" s="276"/>
      <c r="I1772" s="276"/>
      <c r="J1772" s="276"/>
      <c r="K1772" s="276"/>
      <c r="L1772" s="276"/>
      <c r="M1772" s="276"/>
      <c r="N1772" s="276"/>
      <c r="O1772" s="276"/>
      <c r="P1772" s="277"/>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x14ac:dyDescent="0.25">
      <c r="A1773" s="275" t="s">
        <v>1609</v>
      </c>
      <c r="B1773" s="276"/>
      <c r="C1773" s="276"/>
      <c r="D1773" s="276"/>
      <c r="E1773" s="276"/>
      <c r="F1773" s="276"/>
      <c r="G1773" s="276"/>
      <c r="H1773" s="276"/>
      <c r="I1773" s="276"/>
      <c r="J1773" s="276"/>
      <c r="K1773" s="276"/>
      <c r="L1773" s="276"/>
      <c r="M1773" s="276"/>
      <c r="N1773" s="276"/>
      <c r="O1773" s="276"/>
      <c r="P1773" s="277"/>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4" spans="1:46" ht="45" customHeight="1" x14ac:dyDescent="0.25">
      <c r="A1774" s="275" t="s">
        <v>1610</v>
      </c>
      <c r="B1774" s="276"/>
      <c r="C1774" s="276"/>
      <c r="D1774" s="276"/>
      <c r="E1774" s="276"/>
      <c r="F1774" s="276"/>
      <c r="G1774" s="276"/>
      <c r="H1774" s="276"/>
      <c r="I1774" s="276"/>
      <c r="J1774" s="276"/>
      <c r="K1774" s="276"/>
      <c r="L1774" s="276"/>
      <c r="M1774" s="276"/>
      <c r="N1774" s="276"/>
      <c r="O1774" s="276"/>
      <c r="P1774" s="277"/>
      <c r="Q1774" s="71">
        <v>2</v>
      </c>
      <c r="R1774" s="264"/>
      <c r="S1774" s="264"/>
      <c r="T1774" s="264"/>
      <c r="U1774" s="264"/>
      <c r="V1774" s="264"/>
      <c r="W1774" s="264"/>
      <c r="X1774" s="264"/>
      <c r="Y1774" s="264"/>
      <c r="Z1774" s="264"/>
      <c r="AA1774" s="264"/>
      <c r="AB1774" s="264"/>
      <c r="AC1774" s="264"/>
      <c r="AD1774" s="264"/>
      <c r="AE1774" s="264"/>
      <c r="AF1774" s="71">
        <v>2</v>
      </c>
      <c r="AG1774" s="264"/>
      <c r="AH1774" s="264"/>
      <c r="AI1774" s="264"/>
      <c r="AJ1774" s="264"/>
      <c r="AK1774" s="264"/>
      <c r="AL1774" s="264"/>
      <c r="AM1774" s="264"/>
      <c r="AN1774" s="264"/>
      <c r="AO1774" s="264"/>
      <c r="AP1774" s="264"/>
      <c r="AQ1774" s="264"/>
      <c r="AR1774" s="264"/>
      <c r="AS1774" s="264"/>
      <c r="AT1774" s="264"/>
    </row>
    <row r="1775" spans="1:46" ht="45" customHeight="1" x14ac:dyDescent="0.25">
      <c r="A1775" s="275" t="s">
        <v>1611</v>
      </c>
      <c r="B1775" s="276"/>
      <c r="C1775" s="276"/>
      <c r="D1775" s="276"/>
      <c r="E1775" s="276"/>
      <c r="F1775" s="276"/>
      <c r="G1775" s="276"/>
      <c r="H1775" s="276"/>
      <c r="I1775" s="276"/>
      <c r="J1775" s="276"/>
      <c r="K1775" s="276"/>
      <c r="L1775" s="276"/>
      <c r="M1775" s="276"/>
      <c r="N1775" s="276"/>
      <c r="O1775" s="276"/>
      <c r="P1775" s="277"/>
      <c r="Q1775" s="71">
        <v>2</v>
      </c>
      <c r="R1775" s="264"/>
      <c r="S1775" s="264"/>
      <c r="T1775" s="264"/>
      <c r="U1775" s="264"/>
      <c r="V1775" s="264"/>
      <c r="W1775" s="264"/>
      <c r="X1775" s="264"/>
      <c r="Y1775" s="264"/>
      <c r="Z1775" s="264"/>
      <c r="AA1775" s="264"/>
      <c r="AB1775" s="264"/>
      <c r="AC1775" s="264"/>
      <c r="AD1775" s="264"/>
      <c r="AE1775" s="264"/>
      <c r="AF1775" s="71">
        <v>2</v>
      </c>
      <c r="AG1775" s="264"/>
      <c r="AH1775" s="264"/>
      <c r="AI1775" s="264"/>
      <c r="AJ1775" s="264"/>
      <c r="AK1775" s="264"/>
      <c r="AL1775" s="264"/>
      <c r="AM1775" s="264"/>
      <c r="AN1775" s="264"/>
      <c r="AO1775" s="264"/>
      <c r="AP1775" s="264"/>
      <c r="AQ1775" s="264"/>
      <c r="AR1775" s="264"/>
      <c r="AS1775" s="264"/>
      <c r="AT1775" s="264"/>
    </row>
    <row r="1776" spans="1:46" ht="45" customHeight="1" x14ac:dyDescent="0.25">
      <c r="A1776" s="275" t="s">
        <v>1612</v>
      </c>
      <c r="B1776" s="276"/>
      <c r="C1776" s="276"/>
      <c r="D1776" s="276"/>
      <c r="E1776" s="276"/>
      <c r="F1776" s="276"/>
      <c r="G1776" s="276"/>
      <c r="H1776" s="276"/>
      <c r="I1776" s="276"/>
      <c r="J1776" s="276"/>
      <c r="K1776" s="276"/>
      <c r="L1776" s="276"/>
      <c r="M1776" s="276"/>
      <c r="N1776" s="276"/>
      <c r="O1776" s="276"/>
      <c r="P1776" s="277"/>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x14ac:dyDescent="0.25">
      <c r="A1777" s="275" t="s">
        <v>1613</v>
      </c>
      <c r="B1777" s="276"/>
      <c r="C1777" s="276"/>
      <c r="D1777" s="276"/>
      <c r="E1777" s="276"/>
      <c r="F1777" s="276"/>
      <c r="G1777" s="276"/>
      <c r="H1777" s="276"/>
      <c r="I1777" s="276"/>
      <c r="J1777" s="276"/>
      <c r="K1777" s="276"/>
      <c r="L1777" s="276"/>
      <c r="M1777" s="276"/>
      <c r="N1777" s="276"/>
      <c r="O1777" s="276"/>
      <c r="P1777" s="277"/>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x14ac:dyDescent="0.25">
      <c r="A1778" s="275" t="s">
        <v>1614</v>
      </c>
      <c r="B1778" s="276"/>
      <c r="C1778" s="276"/>
      <c r="D1778" s="276"/>
      <c r="E1778" s="276"/>
      <c r="F1778" s="276"/>
      <c r="G1778" s="276"/>
      <c r="H1778" s="276"/>
      <c r="I1778" s="276"/>
      <c r="J1778" s="276"/>
      <c r="K1778" s="276"/>
      <c r="L1778" s="276"/>
      <c r="M1778" s="276"/>
      <c r="N1778" s="276"/>
      <c r="O1778" s="276"/>
      <c r="P1778" s="277"/>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x14ac:dyDescent="0.25">
      <c r="A1779" s="275" t="s">
        <v>1615</v>
      </c>
      <c r="B1779" s="276"/>
      <c r="C1779" s="276"/>
      <c r="D1779" s="276"/>
      <c r="E1779" s="276"/>
      <c r="F1779" s="276"/>
      <c r="G1779" s="276"/>
      <c r="H1779" s="276"/>
      <c r="I1779" s="276"/>
      <c r="J1779" s="276"/>
      <c r="K1779" s="276"/>
      <c r="L1779" s="276"/>
      <c r="M1779" s="276"/>
      <c r="N1779" s="276"/>
      <c r="O1779" s="276"/>
      <c r="P1779" s="277"/>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x14ac:dyDescent="0.25">
      <c r="A1780" s="275" t="s">
        <v>1616</v>
      </c>
      <c r="B1780" s="276"/>
      <c r="C1780" s="276"/>
      <c r="D1780" s="276"/>
      <c r="E1780" s="276"/>
      <c r="F1780" s="276"/>
      <c r="G1780" s="276"/>
      <c r="H1780" s="276"/>
      <c r="I1780" s="276"/>
      <c r="J1780" s="276"/>
      <c r="K1780" s="276"/>
      <c r="L1780" s="276"/>
      <c r="M1780" s="276"/>
      <c r="N1780" s="276"/>
      <c r="O1780" s="276"/>
      <c r="P1780" s="277"/>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x14ac:dyDescent="0.25">
      <c r="A1781" s="275" t="s">
        <v>1617</v>
      </c>
      <c r="B1781" s="276"/>
      <c r="C1781" s="276"/>
      <c r="D1781" s="276"/>
      <c r="E1781" s="276"/>
      <c r="F1781" s="276"/>
      <c r="G1781" s="276"/>
      <c r="H1781" s="276"/>
      <c r="I1781" s="276"/>
      <c r="J1781" s="276"/>
      <c r="K1781" s="276"/>
      <c r="L1781" s="276"/>
      <c r="M1781" s="276"/>
      <c r="N1781" s="276"/>
      <c r="O1781" s="276"/>
      <c r="P1781" s="277"/>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x14ac:dyDescent="0.25">
      <c r="A1782" s="275" t="s">
        <v>1618</v>
      </c>
      <c r="B1782" s="276"/>
      <c r="C1782" s="276"/>
      <c r="D1782" s="276"/>
      <c r="E1782" s="276"/>
      <c r="F1782" s="276"/>
      <c r="G1782" s="276"/>
      <c r="H1782" s="276"/>
      <c r="I1782" s="276"/>
      <c r="J1782" s="276"/>
      <c r="K1782" s="276"/>
      <c r="L1782" s="276"/>
      <c r="M1782" s="276"/>
      <c r="N1782" s="276"/>
      <c r="O1782" s="276"/>
      <c r="P1782" s="277"/>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x14ac:dyDescent="0.25">
      <c r="A1783" s="275" t="s">
        <v>1619</v>
      </c>
      <c r="B1783" s="276"/>
      <c r="C1783" s="276"/>
      <c r="D1783" s="276"/>
      <c r="E1783" s="276"/>
      <c r="F1783" s="276"/>
      <c r="G1783" s="276"/>
      <c r="H1783" s="276"/>
      <c r="I1783" s="276"/>
      <c r="J1783" s="276"/>
      <c r="K1783" s="276"/>
      <c r="L1783" s="276"/>
      <c r="M1783" s="276"/>
      <c r="N1783" s="276"/>
      <c r="O1783" s="276"/>
      <c r="P1783" s="277"/>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75" t="s">
        <v>1620</v>
      </c>
      <c r="B1784" s="276"/>
      <c r="C1784" s="276"/>
      <c r="D1784" s="276"/>
      <c r="E1784" s="276"/>
      <c r="F1784" s="276"/>
      <c r="G1784" s="276"/>
      <c r="H1784" s="276"/>
      <c r="I1784" s="276"/>
      <c r="J1784" s="276"/>
      <c r="K1784" s="276"/>
      <c r="L1784" s="276"/>
      <c r="M1784" s="276"/>
      <c r="N1784" s="276"/>
      <c r="O1784" s="276"/>
      <c r="P1784" s="277"/>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75" t="s">
        <v>1621</v>
      </c>
      <c r="B1785" s="276"/>
      <c r="C1785" s="276"/>
      <c r="D1785" s="276"/>
      <c r="E1785" s="276"/>
      <c r="F1785" s="276"/>
      <c r="G1785" s="276"/>
      <c r="H1785" s="276"/>
      <c r="I1785" s="276"/>
      <c r="J1785" s="276"/>
      <c r="K1785" s="276"/>
      <c r="L1785" s="276"/>
      <c r="M1785" s="276"/>
      <c r="N1785" s="276"/>
      <c r="O1785" s="276"/>
      <c r="P1785" s="277"/>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x14ac:dyDescent="0.25">
      <c r="A1786" s="275" t="s">
        <v>1622</v>
      </c>
      <c r="B1786" s="276"/>
      <c r="C1786" s="276"/>
      <c r="D1786" s="276"/>
      <c r="E1786" s="276"/>
      <c r="F1786" s="276"/>
      <c r="G1786" s="276"/>
      <c r="H1786" s="276"/>
      <c r="I1786" s="276"/>
      <c r="J1786" s="276"/>
      <c r="K1786" s="276"/>
      <c r="L1786" s="276"/>
      <c r="M1786" s="276"/>
      <c r="N1786" s="276"/>
      <c r="O1786" s="276"/>
      <c r="P1786" s="277"/>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x14ac:dyDescent="0.25">
      <c r="A1787" s="275" t="s">
        <v>1623</v>
      </c>
      <c r="B1787" s="276"/>
      <c r="C1787" s="276"/>
      <c r="D1787" s="276"/>
      <c r="E1787" s="276"/>
      <c r="F1787" s="276"/>
      <c r="G1787" s="276"/>
      <c r="H1787" s="276"/>
      <c r="I1787" s="276"/>
      <c r="J1787" s="276"/>
      <c r="K1787" s="276"/>
      <c r="L1787" s="276"/>
      <c r="M1787" s="276"/>
      <c r="N1787" s="276"/>
      <c r="O1787" s="276"/>
      <c r="P1787" s="277"/>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x14ac:dyDescent="0.25">
      <c r="A1788" s="275" t="s">
        <v>1624</v>
      </c>
      <c r="B1788" s="276"/>
      <c r="C1788" s="276"/>
      <c r="D1788" s="276"/>
      <c r="E1788" s="276"/>
      <c r="F1788" s="276"/>
      <c r="G1788" s="276"/>
      <c r="H1788" s="276"/>
      <c r="I1788" s="276"/>
      <c r="J1788" s="276"/>
      <c r="K1788" s="276"/>
      <c r="L1788" s="276"/>
      <c r="M1788" s="276"/>
      <c r="N1788" s="276"/>
      <c r="O1788" s="276"/>
      <c r="P1788" s="277"/>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x14ac:dyDescent="0.25">
      <c r="A1789" s="275" t="s">
        <v>1625</v>
      </c>
      <c r="B1789" s="276"/>
      <c r="C1789" s="276"/>
      <c r="D1789" s="276"/>
      <c r="E1789" s="276"/>
      <c r="F1789" s="276"/>
      <c r="G1789" s="276"/>
      <c r="H1789" s="276"/>
      <c r="I1789" s="276"/>
      <c r="J1789" s="276"/>
      <c r="K1789" s="276"/>
      <c r="L1789" s="276"/>
      <c r="M1789" s="276"/>
      <c r="N1789" s="276"/>
      <c r="O1789" s="276"/>
      <c r="P1789" s="277"/>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x14ac:dyDescent="0.25">
      <c r="A1790" s="275" t="s">
        <v>1626</v>
      </c>
      <c r="B1790" s="276"/>
      <c r="C1790" s="276"/>
      <c r="D1790" s="276"/>
      <c r="E1790" s="276"/>
      <c r="F1790" s="276"/>
      <c r="G1790" s="276"/>
      <c r="H1790" s="276"/>
      <c r="I1790" s="276"/>
      <c r="J1790" s="276"/>
      <c r="K1790" s="276"/>
      <c r="L1790" s="276"/>
      <c r="M1790" s="276"/>
      <c r="N1790" s="276"/>
      <c r="O1790" s="276"/>
      <c r="P1790" s="277"/>
      <c r="Q1790" s="71">
        <v>2</v>
      </c>
      <c r="R1790" s="264"/>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65.900000000000006" customHeight="1" x14ac:dyDescent="0.25">
      <c r="A1791" s="275" t="s">
        <v>1627</v>
      </c>
      <c r="B1791" s="276"/>
      <c r="C1791" s="276"/>
      <c r="D1791" s="276"/>
      <c r="E1791" s="276"/>
      <c r="F1791" s="276"/>
      <c r="G1791" s="276"/>
      <c r="H1791" s="276"/>
      <c r="I1791" s="276"/>
      <c r="J1791" s="276"/>
      <c r="K1791" s="276"/>
      <c r="L1791" s="276"/>
      <c r="M1791" s="276"/>
      <c r="N1791" s="276"/>
      <c r="O1791" s="276"/>
      <c r="P1791" s="277"/>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x14ac:dyDescent="0.25">
      <c r="A1792" s="275" t="s">
        <v>1628</v>
      </c>
      <c r="B1792" s="276"/>
      <c r="C1792" s="276"/>
      <c r="D1792" s="276"/>
      <c r="E1792" s="276"/>
      <c r="F1792" s="276"/>
      <c r="G1792" s="276"/>
      <c r="H1792" s="276"/>
      <c r="I1792" s="276"/>
      <c r="J1792" s="276"/>
      <c r="K1792" s="276"/>
      <c r="L1792" s="276"/>
      <c r="M1792" s="276"/>
      <c r="N1792" s="276"/>
      <c r="O1792" s="276"/>
      <c r="P1792" s="277"/>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75" t="s">
        <v>1629</v>
      </c>
      <c r="B1793" s="276"/>
      <c r="C1793" s="276"/>
      <c r="D1793" s="276"/>
      <c r="E1793" s="276"/>
      <c r="F1793" s="276"/>
      <c r="G1793" s="276"/>
      <c r="H1793" s="276"/>
      <c r="I1793" s="276"/>
      <c r="J1793" s="276"/>
      <c r="K1793" s="276"/>
      <c r="L1793" s="276"/>
      <c r="M1793" s="276"/>
      <c r="N1793" s="276"/>
      <c r="O1793" s="276"/>
      <c r="P1793" s="277"/>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x14ac:dyDescent="0.25">
      <c r="A1794" s="275" t="s">
        <v>1630</v>
      </c>
      <c r="B1794" s="276"/>
      <c r="C1794" s="276"/>
      <c r="D1794" s="276"/>
      <c r="E1794" s="276"/>
      <c r="F1794" s="276"/>
      <c r="G1794" s="276"/>
      <c r="H1794" s="276"/>
      <c r="I1794" s="276"/>
      <c r="J1794" s="276"/>
      <c r="K1794" s="276"/>
      <c r="L1794" s="276"/>
      <c r="M1794" s="276"/>
      <c r="N1794" s="276"/>
      <c r="O1794" s="276"/>
      <c r="P1794" s="277"/>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x14ac:dyDescent="0.25">
      <c r="A1795" s="275" t="s">
        <v>1631</v>
      </c>
      <c r="B1795" s="276"/>
      <c r="C1795" s="276"/>
      <c r="D1795" s="276"/>
      <c r="E1795" s="276"/>
      <c r="F1795" s="276"/>
      <c r="G1795" s="276"/>
      <c r="H1795" s="276"/>
      <c r="I1795" s="276"/>
      <c r="J1795" s="276"/>
      <c r="K1795" s="276"/>
      <c r="L1795" s="276"/>
      <c r="M1795" s="276"/>
      <c r="N1795" s="276"/>
      <c r="O1795" s="276"/>
      <c r="P1795" s="277"/>
      <c r="Q1795" s="71">
        <v>2</v>
      </c>
      <c r="R1795" s="264"/>
      <c r="S1795" s="264"/>
      <c r="T1795" s="264"/>
      <c r="U1795" s="264"/>
      <c r="V1795" s="264"/>
      <c r="W1795" s="264"/>
      <c r="X1795" s="264"/>
      <c r="Y1795" s="264"/>
      <c r="Z1795" s="264"/>
      <c r="AA1795" s="264"/>
      <c r="AB1795" s="264"/>
      <c r="AC1795" s="264"/>
      <c r="AD1795" s="264"/>
      <c r="AE1795" s="264"/>
      <c r="AF1795" s="71">
        <v>2</v>
      </c>
      <c r="AG1795" s="264"/>
      <c r="AH1795" s="264"/>
      <c r="AI1795" s="264"/>
      <c r="AJ1795" s="264"/>
      <c r="AK1795" s="264"/>
      <c r="AL1795" s="264"/>
      <c r="AM1795" s="264"/>
      <c r="AN1795" s="264"/>
      <c r="AO1795" s="264"/>
      <c r="AP1795" s="264"/>
      <c r="AQ1795" s="264"/>
      <c r="AR1795" s="264"/>
      <c r="AS1795" s="264"/>
      <c r="AT1795" s="264"/>
    </row>
    <row r="1796" spans="1:46" ht="45" customHeight="1" x14ac:dyDescent="0.25">
      <c r="A1796" s="275" t="s">
        <v>1632</v>
      </c>
      <c r="B1796" s="276"/>
      <c r="C1796" s="276"/>
      <c r="D1796" s="276"/>
      <c r="E1796" s="276"/>
      <c r="F1796" s="276"/>
      <c r="G1796" s="276"/>
      <c r="H1796" s="276"/>
      <c r="I1796" s="276"/>
      <c r="J1796" s="276"/>
      <c r="K1796" s="276"/>
      <c r="L1796" s="276"/>
      <c r="M1796" s="276"/>
      <c r="N1796" s="276"/>
      <c r="O1796" s="276"/>
      <c r="P1796" s="277"/>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4" customHeight="1" x14ac:dyDescent="0.25">
      <c r="A1797" s="275" t="s">
        <v>1633</v>
      </c>
      <c r="B1797" s="276"/>
      <c r="C1797" s="276"/>
      <c r="D1797" s="276"/>
      <c r="E1797" s="276"/>
      <c r="F1797" s="276"/>
      <c r="G1797" s="276"/>
      <c r="H1797" s="276"/>
      <c r="I1797" s="276"/>
      <c r="J1797" s="276"/>
      <c r="K1797" s="276"/>
      <c r="L1797" s="276"/>
      <c r="M1797" s="276"/>
      <c r="N1797" s="276"/>
      <c r="O1797" s="276"/>
      <c r="P1797" s="277"/>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75" t="s">
        <v>1634</v>
      </c>
      <c r="B1798" s="276"/>
      <c r="C1798" s="276"/>
      <c r="D1798" s="276"/>
      <c r="E1798" s="276"/>
      <c r="F1798" s="276"/>
      <c r="G1798" s="276"/>
      <c r="H1798" s="276"/>
      <c r="I1798" s="276"/>
      <c r="J1798" s="276"/>
      <c r="K1798" s="276"/>
      <c r="L1798" s="276"/>
      <c r="M1798" s="276"/>
      <c r="N1798" s="276"/>
      <c r="O1798" s="276"/>
      <c r="P1798" s="277"/>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x14ac:dyDescent="0.25">
      <c r="A1799" s="275" t="s">
        <v>1635</v>
      </c>
      <c r="B1799" s="276"/>
      <c r="C1799" s="276"/>
      <c r="D1799" s="276"/>
      <c r="E1799" s="276"/>
      <c r="F1799" s="276"/>
      <c r="G1799" s="276"/>
      <c r="H1799" s="276"/>
      <c r="I1799" s="276"/>
      <c r="J1799" s="276"/>
      <c r="K1799" s="276"/>
      <c r="L1799" s="276"/>
      <c r="M1799" s="276"/>
      <c r="N1799" s="276"/>
      <c r="O1799" s="276"/>
      <c r="P1799" s="277"/>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75" t="s">
        <v>1636</v>
      </c>
      <c r="B1800" s="276"/>
      <c r="C1800" s="276"/>
      <c r="D1800" s="276"/>
      <c r="E1800" s="276"/>
      <c r="F1800" s="276"/>
      <c r="G1800" s="276"/>
      <c r="H1800" s="276"/>
      <c r="I1800" s="276"/>
      <c r="J1800" s="276"/>
      <c r="K1800" s="276"/>
      <c r="L1800" s="276"/>
      <c r="M1800" s="276"/>
      <c r="N1800" s="276"/>
      <c r="O1800" s="276"/>
      <c r="P1800" s="277"/>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75" t="s">
        <v>1637</v>
      </c>
      <c r="B1801" s="276"/>
      <c r="C1801" s="276"/>
      <c r="D1801" s="276"/>
      <c r="E1801" s="276"/>
      <c r="F1801" s="276"/>
      <c r="G1801" s="276"/>
      <c r="H1801" s="276"/>
      <c r="I1801" s="276"/>
      <c r="J1801" s="276"/>
      <c r="K1801" s="276"/>
      <c r="L1801" s="276"/>
      <c r="M1801" s="276"/>
      <c r="N1801" s="276"/>
      <c r="O1801" s="276"/>
      <c r="P1801" s="277"/>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x14ac:dyDescent="0.25">
      <c r="A1802" s="275" t="s">
        <v>1638</v>
      </c>
      <c r="B1802" s="276"/>
      <c r="C1802" s="276"/>
      <c r="D1802" s="276"/>
      <c r="E1802" s="276"/>
      <c r="F1802" s="276"/>
      <c r="G1802" s="276"/>
      <c r="H1802" s="276"/>
      <c r="I1802" s="276"/>
      <c r="J1802" s="276"/>
      <c r="K1802" s="276"/>
      <c r="L1802" s="276"/>
      <c r="M1802" s="276"/>
      <c r="N1802" s="276"/>
      <c r="O1802" s="276"/>
      <c r="P1802" s="277"/>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x14ac:dyDescent="0.25">
      <c r="A1803" s="275" t="s">
        <v>1639</v>
      </c>
      <c r="B1803" s="276"/>
      <c r="C1803" s="276"/>
      <c r="D1803" s="276"/>
      <c r="E1803" s="276"/>
      <c r="F1803" s="276"/>
      <c r="G1803" s="276"/>
      <c r="H1803" s="276"/>
      <c r="I1803" s="276"/>
      <c r="J1803" s="276"/>
      <c r="K1803" s="276"/>
      <c r="L1803" s="276"/>
      <c r="M1803" s="276"/>
      <c r="N1803" s="276"/>
      <c r="O1803" s="276"/>
      <c r="P1803" s="277"/>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x14ac:dyDescent="0.25">
      <c r="A1804" s="275" t="s">
        <v>1640</v>
      </c>
      <c r="B1804" s="276"/>
      <c r="C1804" s="276"/>
      <c r="D1804" s="276"/>
      <c r="E1804" s="276"/>
      <c r="F1804" s="276"/>
      <c r="G1804" s="276"/>
      <c r="H1804" s="276"/>
      <c r="I1804" s="276"/>
      <c r="J1804" s="276"/>
      <c r="K1804" s="276"/>
      <c r="L1804" s="276"/>
      <c r="M1804" s="276"/>
      <c r="N1804" s="276"/>
      <c r="O1804" s="276"/>
      <c r="P1804" s="277"/>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x14ac:dyDescent="0.25">
      <c r="A1805" s="275" t="s">
        <v>1641</v>
      </c>
      <c r="B1805" s="276"/>
      <c r="C1805" s="276"/>
      <c r="D1805" s="276"/>
      <c r="E1805" s="276"/>
      <c r="F1805" s="276"/>
      <c r="G1805" s="276"/>
      <c r="H1805" s="276"/>
      <c r="I1805" s="276"/>
      <c r="J1805" s="276"/>
      <c r="K1805" s="276"/>
      <c r="L1805" s="276"/>
      <c r="M1805" s="276"/>
      <c r="N1805" s="276"/>
      <c r="O1805" s="276"/>
      <c r="P1805" s="277"/>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x14ac:dyDescent="0.25">
      <c r="A1806" s="275" t="s">
        <v>1642</v>
      </c>
      <c r="B1806" s="276"/>
      <c r="C1806" s="276"/>
      <c r="D1806" s="276"/>
      <c r="E1806" s="276"/>
      <c r="F1806" s="276"/>
      <c r="G1806" s="276"/>
      <c r="H1806" s="276"/>
      <c r="I1806" s="276"/>
      <c r="J1806" s="276"/>
      <c r="K1806" s="276"/>
      <c r="L1806" s="276"/>
      <c r="M1806" s="276"/>
      <c r="N1806" s="276"/>
      <c r="O1806" s="276"/>
      <c r="P1806" s="277"/>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x14ac:dyDescent="0.25">
      <c r="A1807" s="275" t="s">
        <v>1643</v>
      </c>
      <c r="B1807" s="276"/>
      <c r="C1807" s="276"/>
      <c r="D1807" s="276"/>
      <c r="E1807" s="276"/>
      <c r="F1807" s="276"/>
      <c r="G1807" s="276"/>
      <c r="H1807" s="276"/>
      <c r="I1807" s="276"/>
      <c r="J1807" s="276"/>
      <c r="K1807" s="276"/>
      <c r="L1807" s="276"/>
      <c r="M1807" s="276"/>
      <c r="N1807" s="276"/>
      <c r="O1807" s="276"/>
      <c r="P1807" s="277"/>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80" t="s">
        <v>111</v>
      </c>
      <c r="B1809" s="281"/>
      <c r="C1809" s="281"/>
      <c r="D1809" s="281"/>
      <c r="E1809" s="281"/>
      <c r="F1809" s="281"/>
      <c r="G1809" s="281"/>
      <c r="H1809" s="281"/>
      <c r="I1809" s="281"/>
      <c r="J1809" s="281"/>
      <c r="K1809" s="281"/>
      <c r="L1809" s="281"/>
      <c r="M1809" s="281"/>
      <c r="N1809" s="281"/>
      <c r="O1809" s="281"/>
      <c r="P1809" s="282"/>
      <c r="Q1809" s="73" t="s">
        <v>99</v>
      </c>
      <c r="R1809" s="267" t="s">
        <v>100</v>
      </c>
      <c r="S1809" s="267"/>
      <c r="T1809" s="267"/>
      <c r="U1809" s="267"/>
      <c r="V1809" s="267"/>
      <c r="W1809" s="267"/>
      <c r="X1809" s="267"/>
      <c r="Y1809" s="267"/>
      <c r="Z1809" s="267"/>
      <c r="AA1809" s="267"/>
      <c r="AB1809" s="267"/>
      <c r="AC1809" s="267"/>
      <c r="AD1809" s="267"/>
      <c r="AE1809" s="267"/>
      <c r="AF1809" s="74" t="s">
        <v>99</v>
      </c>
      <c r="AG1809" s="268" t="s">
        <v>8</v>
      </c>
      <c r="AH1809" s="268"/>
      <c r="AI1809" s="268"/>
      <c r="AJ1809" s="268"/>
      <c r="AK1809" s="268"/>
      <c r="AL1809" s="268"/>
      <c r="AM1809" s="268"/>
      <c r="AN1809" s="268"/>
      <c r="AO1809" s="268"/>
      <c r="AP1809" s="268"/>
      <c r="AQ1809" s="268"/>
      <c r="AR1809" s="268"/>
      <c r="AS1809" s="268"/>
      <c r="AT1809" s="268"/>
    </row>
    <row r="1810" spans="1:46" ht="45" customHeight="1" x14ac:dyDescent="0.25">
      <c r="A1810" s="275" t="s">
        <v>1644</v>
      </c>
      <c r="B1810" s="276"/>
      <c r="C1810" s="276"/>
      <c r="D1810" s="276"/>
      <c r="E1810" s="276"/>
      <c r="F1810" s="276"/>
      <c r="G1810" s="276"/>
      <c r="H1810" s="276"/>
      <c r="I1810" s="276"/>
      <c r="J1810" s="276"/>
      <c r="K1810" s="276"/>
      <c r="L1810" s="276"/>
      <c r="M1810" s="276"/>
      <c r="N1810" s="276"/>
      <c r="O1810" s="276"/>
      <c r="P1810" s="277"/>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x14ac:dyDescent="0.25">
      <c r="A1811" s="275" t="s">
        <v>1645</v>
      </c>
      <c r="B1811" s="276"/>
      <c r="C1811" s="276"/>
      <c r="D1811" s="276"/>
      <c r="E1811" s="276"/>
      <c r="F1811" s="276"/>
      <c r="G1811" s="276"/>
      <c r="H1811" s="276"/>
      <c r="I1811" s="276"/>
      <c r="J1811" s="276"/>
      <c r="K1811" s="276"/>
      <c r="L1811" s="276"/>
      <c r="M1811" s="276"/>
      <c r="N1811" s="276"/>
      <c r="O1811" s="276"/>
      <c r="P1811" s="277"/>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75" t="s">
        <v>1646</v>
      </c>
      <c r="B1812" s="276"/>
      <c r="C1812" s="276"/>
      <c r="D1812" s="276"/>
      <c r="E1812" s="276"/>
      <c r="F1812" s="276"/>
      <c r="G1812" s="276"/>
      <c r="H1812" s="276"/>
      <c r="I1812" s="276"/>
      <c r="J1812" s="276"/>
      <c r="K1812" s="276"/>
      <c r="L1812" s="276"/>
      <c r="M1812" s="276"/>
      <c r="N1812" s="276"/>
      <c r="O1812" s="276"/>
      <c r="P1812" s="277"/>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73.400000000000006" customHeight="1" x14ac:dyDescent="0.25">
      <c r="A1813" s="275" t="s">
        <v>1647</v>
      </c>
      <c r="B1813" s="276"/>
      <c r="C1813" s="276"/>
      <c r="D1813" s="276"/>
      <c r="E1813" s="276"/>
      <c r="F1813" s="276"/>
      <c r="G1813" s="276"/>
      <c r="H1813" s="276"/>
      <c r="I1813" s="276"/>
      <c r="J1813" s="276"/>
      <c r="K1813" s="276"/>
      <c r="L1813" s="276"/>
      <c r="M1813" s="276"/>
      <c r="N1813" s="276"/>
      <c r="O1813" s="276"/>
      <c r="P1813" s="277"/>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75" t="s">
        <v>1648</v>
      </c>
      <c r="B1814" s="276"/>
      <c r="C1814" s="276"/>
      <c r="D1814" s="276"/>
      <c r="E1814" s="276"/>
      <c r="F1814" s="276"/>
      <c r="G1814" s="276"/>
      <c r="H1814" s="276"/>
      <c r="I1814" s="276"/>
      <c r="J1814" s="276"/>
      <c r="K1814" s="276"/>
      <c r="L1814" s="276"/>
      <c r="M1814" s="276"/>
      <c r="N1814" s="276"/>
      <c r="O1814" s="276"/>
      <c r="P1814" s="277"/>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18" customHeight="1" thickTop="1" x14ac:dyDescent="0.25"/>
    <row r="1817" spans="1:46" ht="14.5" x14ac:dyDescent="0.3">
      <c r="A1817" s="272" t="s">
        <v>1649</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96</v>
      </c>
      <c r="AH1817" s="278"/>
      <c r="AI1817" s="278"/>
      <c r="AJ1817" s="278"/>
      <c r="AK1817" s="75">
        <f>(('Artículo 121 (resumen PI)'!C55*0.8+'Artículo 121 (resumen PI)'!F55*0.2)+('Artículo 121 (resumen PNT)'!C55*0.8+'Artículo 121 (resumen PNT)'!F55*0.2))/2</f>
        <v>100.00000000000003</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1650</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76</v>
      </c>
      <c r="B1822" s="269"/>
      <c r="C1822" s="269"/>
      <c r="D1822" s="269"/>
      <c r="E1822" s="269"/>
      <c r="F1822" s="269"/>
      <c r="G1822" s="269"/>
      <c r="H1822" s="269"/>
      <c r="I1822" s="269"/>
      <c r="J1822" s="269"/>
      <c r="K1822" s="269"/>
      <c r="L1822" s="269"/>
      <c r="M1822" s="269"/>
      <c r="N1822" s="269"/>
      <c r="O1822" s="269"/>
      <c r="P1822" s="269"/>
      <c r="Q1822" s="69" t="s">
        <v>99</v>
      </c>
      <c r="R1822" s="270" t="s">
        <v>100</v>
      </c>
      <c r="S1822" s="270"/>
      <c r="T1822" s="270"/>
      <c r="U1822" s="270"/>
      <c r="V1822" s="270"/>
      <c r="W1822" s="270"/>
      <c r="X1822" s="270"/>
      <c r="Y1822" s="270"/>
      <c r="Z1822" s="270"/>
      <c r="AA1822" s="270"/>
      <c r="AB1822" s="270"/>
      <c r="AC1822" s="270"/>
      <c r="AD1822" s="270"/>
      <c r="AE1822" s="270"/>
      <c r="AF1822" s="70" t="s">
        <v>99</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1651</v>
      </c>
      <c r="B1823" s="263" t="s">
        <v>1061</v>
      </c>
      <c r="C1823" s="263" t="s">
        <v>1061</v>
      </c>
      <c r="D1823" s="263" t="s">
        <v>1061</v>
      </c>
      <c r="E1823" s="263" t="s">
        <v>1061</v>
      </c>
      <c r="F1823" s="263" t="s">
        <v>1061</v>
      </c>
      <c r="G1823" s="263" t="s">
        <v>1061</v>
      </c>
      <c r="H1823" s="263" t="s">
        <v>1061</v>
      </c>
      <c r="I1823" s="263" t="s">
        <v>1061</v>
      </c>
      <c r="J1823" s="263" t="s">
        <v>1061</v>
      </c>
      <c r="K1823" s="263" t="s">
        <v>1061</v>
      </c>
      <c r="L1823" s="263" t="s">
        <v>1061</v>
      </c>
      <c r="M1823" s="263" t="s">
        <v>1061</v>
      </c>
      <c r="N1823" s="263" t="s">
        <v>1061</v>
      </c>
      <c r="O1823" s="263" t="s">
        <v>1061</v>
      </c>
      <c r="P1823" s="263" t="s">
        <v>1061</v>
      </c>
      <c r="Q1823" s="71">
        <v>2</v>
      </c>
      <c r="R1823" s="264"/>
      <c r="S1823" s="264"/>
      <c r="T1823" s="264"/>
      <c r="U1823" s="264"/>
      <c r="V1823" s="264"/>
      <c r="W1823" s="264"/>
      <c r="X1823" s="264"/>
      <c r="Y1823" s="264"/>
      <c r="Z1823" s="264"/>
      <c r="AA1823" s="264"/>
      <c r="AB1823" s="264"/>
      <c r="AC1823" s="264"/>
      <c r="AD1823" s="264"/>
      <c r="AE1823" s="264"/>
      <c r="AF1823" s="71">
        <v>2</v>
      </c>
      <c r="AG1823" s="264"/>
      <c r="AH1823" s="264"/>
      <c r="AI1823" s="264"/>
      <c r="AJ1823" s="264"/>
      <c r="AK1823" s="264"/>
      <c r="AL1823" s="264"/>
      <c r="AM1823" s="264"/>
      <c r="AN1823" s="264"/>
      <c r="AO1823" s="264"/>
      <c r="AP1823" s="264"/>
      <c r="AQ1823" s="264"/>
      <c r="AR1823" s="264"/>
      <c r="AS1823" s="264"/>
      <c r="AT1823" s="264"/>
    </row>
    <row r="1824" spans="1:46" ht="45" customHeight="1" x14ac:dyDescent="0.25">
      <c r="A1824" s="263" t="s">
        <v>1062</v>
      </c>
      <c r="B1824" s="263" t="s">
        <v>1063</v>
      </c>
      <c r="C1824" s="263" t="s">
        <v>1063</v>
      </c>
      <c r="D1824" s="263" t="s">
        <v>1063</v>
      </c>
      <c r="E1824" s="263" t="s">
        <v>1063</v>
      </c>
      <c r="F1824" s="263" t="s">
        <v>1063</v>
      </c>
      <c r="G1824" s="263" t="s">
        <v>1063</v>
      </c>
      <c r="H1824" s="263" t="s">
        <v>1063</v>
      </c>
      <c r="I1824" s="263" t="s">
        <v>1063</v>
      </c>
      <c r="J1824" s="263" t="s">
        <v>1063</v>
      </c>
      <c r="K1824" s="263" t="s">
        <v>1063</v>
      </c>
      <c r="L1824" s="263" t="s">
        <v>1063</v>
      </c>
      <c r="M1824" s="263" t="s">
        <v>1063</v>
      </c>
      <c r="N1824" s="263" t="s">
        <v>1063</v>
      </c>
      <c r="O1824" s="263" t="s">
        <v>1063</v>
      </c>
      <c r="P1824" s="263" t="s">
        <v>1063</v>
      </c>
      <c r="Q1824" s="71">
        <v>2</v>
      </c>
      <c r="R1824" s="265"/>
      <c r="S1824" s="265"/>
      <c r="T1824" s="265"/>
      <c r="U1824" s="265"/>
      <c r="V1824" s="265"/>
      <c r="W1824" s="265"/>
      <c r="X1824" s="265"/>
      <c r="Y1824" s="265"/>
      <c r="Z1824" s="265"/>
      <c r="AA1824" s="265"/>
      <c r="AB1824" s="265"/>
      <c r="AC1824" s="265"/>
      <c r="AD1824" s="265"/>
      <c r="AE1824" s="265"/>
      <c r="AF1824" s="71">
        <v>2</v>
      </c>
      <c r="AG1824" s="265"/>
      <c r="AH1824" s="265"/>
      <c r="AI1824" s="265"/>
      <c r="AJ1824" s="265"/>
      <c r="AK1824" s="265"/>
      <c r="AL1824" s="265"/>
      <c r="AM1824" s="265"/>
      <c r="AN1824" s="265"/>
      <c r="AO1824" s="265"/>
      <c r="AP1824" s="265"/>
      <c r="AQ1824" s="265"/>
      <c r="AR1824" s="265"/>
      <c r="AS1824" s="265"/>
      <c r="AT1824" s="265"/>
    </row>
    <row r="1825" spans="1:46" ht="45" customHeight="1" x14ac:dyDescent="0.25">
      <c r="A1825" s="263" t="s">
        <v>1652</v>
      </c>
      <c r="B1825" s="263" t="s">
        <v>1653</v>
      </c>
      <c r="C1825" s="263" t="s">
        <v>1653</v>
      </c>
      <c r="D1825" s="263" t="s">
        <v>1653</v>
      </c>
      <c r="E1825" s="263" t="s">
        <v>1653</v>
      </c>
      <c r="F1825" s="263" t="s">
        <v>1653</v>
      </c>
      <c r="G1825" s="263" t="s">
        <v>1653</v>
      </c>
      <c r="H1825" s="263" t="s">
        <v>1653</v>
      </c>
      <c r="I1825" s="263" t="s">
        <v>1653</v>
      </c>
      <c r="J1825" s="263" t="s">
        <v>1653</v>
      </c>
      <c r="K1825" s="263" t="s">
        <v>1653</v>
      </c>
      <c r="L1825" s="263" t="s">
        <v>1653</v>
      </c>
      <c r="M1825" s="263" t="s">
        <v>1653</v>
      </c>
      <c r="N1825" s="263" t="s">
        <v>1653</v>
      </c>
      <c r="O1825" s="263" t="s">
        <v>1653</v>
      </c>
      <c r="P1825" s="263" t="s">
        <v>1653</v>
      </c>
      <c r="Q1825" s="71">
        <v>2</v>
      </c>
      <c r="R1825" s="265"/>
      <c r="S1825" s="265"/>
      <c r="T1825" s="265"/>
      <c r="U1825" s="265"/>
      <c r="V1825" s="265"/>
      <c r="W1825" s="265"/>
      <c r="X1825" s="265"/>
      <c r="Y1825" s="265"/>
      <c r="Z1825" s="265"/>
      <c r="AA1825" s="265"/>
      <c r="AB1825" s="265"/>
      <c r="AC1825" s="265"/>
      <c r="AD1825" s="265"/>
      <c r="AE1825" s="265"/>
      <c r="AF1825" s="71">
        <v>2</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3" t="s">
        <v>1654</v>
      </c>
      <c r="B1826" s="263" t="s">
        <v>1655</v>
      </c>
      <c r="C1826" s="263" t="s">
        <v>1655</v>
      </c>
      <c r="D1826" s="263" t="s">
        <v>1655</v>
      </c>
      <c r="E1826" s="263" t="s">
        <v>1655</v>
      </c>
      <c r="F1826" s="263" t="s">
        <v>1655</v>
      </c>
      <c r="G1826" s="263" t="s">
        <v>1655</v>
      </c>
      <c r="H1826" s="263" t="s">
        <v>1655</v>
      </c>
      <c r="I1826" s="263" t="s">
        <v>1655</v>
      </c>
      <c r="J1826" s="263" t="s">
        <v>1655</v>
      </c>
      <c r="K1826" s="263" t="s">
        <v>1655</v>
      </c>
      <c r="L1826" s="263" t="s">
        <v>1655</v>
      </c>
      <c r="M1826" s="263" t="s">
        <v>1655</v>
      </c>
      <c r="N1826" s="263" t="s">
        <v>1655</v>
      </c>
      <c r="O1826" s="263" t="s">
        <v>1655</v>
      </c>
      <c r="P1826" s="263" t="s">
        <v>1655</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1656</v>
      </c>
      <c r="B1827" s="264" t="s">
        <v>1657</v>
      </c>
      <c r="C1827" s="264" t="s">
        <v>1657</v>
      </c>
      <c r="D1827" s="264" t="s">
        <v>1657</v>
      </c>
      <c r="E1827" s="264" t="s">
        <v>1657</v>
      </c>
      <c r="F1827" s="264" t="s">
        <v>1657</v>
      </c>
      <c r="G1827" s="264" t="s">
        <v>1657</v>
      </c>
      <c r="H1827" s="264" t="s">
        <v>1657</v>
      </c>
      <c r="I1827" s="264" t="s">
        <v>1657</v>
      </c>
      <c r="J1827" s="264" t="s">
        <v>1657</v>
      </c>
      <c r="K1827" s="264" t="s">
        <v>1657</v>
      </c>
      <c r="L1827" s="264" t="s">
        <v>1657</v>
      </c>
      <c r="M1827" s="264" t="s">
        <v>1657</v>
      </c>
      <c r="N1827" s="264" t="s">
        <v>1657</v>
      </c>
      <c r="O1827" s="264" t="s">
        <v>1657</v>
      </c>
      <c r="P1827" s="264" t="s">
        <v>1657</v>
      </c>
      <c r="Q1827" s="71">
        <v>2</v>
      </c>
      <c r="R1827" s="265"/>
      <c r="S1827" s="265"/>
      <c r="T1827" s="265"/>
      <c r="U1827" s="265"/>
      <c r="V1827" s="265"/>
      <c r="W1827" s="265"/>
      <c r="X1827" s="265"/>
      <c r="Y1827" s="265"/>
      <c r="Z1827" s="265"/>
      <c r="AA1827" s="265"/>
      <c r="AB1827" s="265"/>
      <c r="AC1827" s="265"/>
      <c r="AD1827" s="265"/>
      <c r="AE1827" s="265"/>
      <c r="AF1827" s="71">
        <v>2</v>
      </c>
      <c r="AG1827" s="265"/>
      <c r="AH1827" s="265"/>
      <c r="AI1827" s="265"/>
      <c r="AJ1827" s="265"/>
      <c r="AK1827" s="265"/>
      <c r="AL1827" s="265"/>
      <c r="AM1827" s="265"/>
      <c r="AN1827" s="265"/>
      <c r="AO1827" s="265"/>
      <c r="AP1827" s="265"/>
      <c r="AQ1827" s="265"/>
      <c r="AR1827" s="265"/>
      <c r="AS1827" s="265"/>
      <c r="AT1827" s="265"/>
    </row>
    <row r="1828" spans="1:46" ht="59.15" customHeight="1" x14ac:dyDescent="0.25">
      <c r="A1828" s="264" t="s">
        <v>1658</v>
      </c>
      <c r="B1828" s="264"/>
      <c r="C1828" s="264"/>
      <c r="D1828" s="264"/>
      <c r="E1828" s="264"/>
      <c r="F1828" s="264"/>
      <c r="G1828" s="264"/>
      <c r="H1828" s="264"/>
      <c r="I1828" s="264"/>
      <c r="J1828" s="264"/>
      <c r="K1828" s="264"/>
      <c r="L1828" s="264"/>
      <c r="M1828" s="264"/>
      <c r="N1828" s="264"/>
      <c r="O1828" s="264"/>
      <c r="P1828" s="264"/>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x14ac:dyDescent="0.25">
      <c r="A1829" s="263" t="s">
        <v>1659</v>
      </c>
      <c r="B1829" s="263" t="s">
        <v>1660</v>
      </c>
      <c r="C1829" s="263" t="s">
        <v>1660</v>
      </c>
      <c r="D1829" s="263" t="s">
        <v>1660</v>
      </c>
      <c r="E1829" s="263" t="s">
        <v>1660</v>
      </c>
      <c r="F1829" s="263" t="s">
        <v>1660</v>
      </c>
      <c r="G1829" s="263" t="s">
        <v>1660</v>
      </c>
      <c r="H1829" s="263" t="s">
        <v>1660</v>
      </c>
      <c r="I1829" s="263" t="s">
        <v>1660</v>
      </c>
      <c r="J1829" s="263" t="s">
        <v>1660</v>
      </c>
      <c r="K1829" s="263" t="s">
        <v>1660</v>
      </c>
      <c r="L1829" s="263" t="s">
        <v>1660</v>
      </c>
      <c r="M1829" s="263" t="s">
        <v>1660</v>
      </c>
      <c r="N1829" s="263" t="s">
        <v>1660</v>
      </c>
      <c r="O1829" s="263" t="s">
        <v>1660</v>
      </c>
      <c r="P1829" s="263" t="s">
        <v>1660</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1661</v>
      </c>
      <c r="B1830" s="263" t="s">
        <v>1662</v>
      </c>
      <c r="C1830" s="263" t="s">
        <v>1662</v>
      </c>
      <c r="D1830" s="263" t="s">
        <v>1662</v>
      </c>
      <c r="E1830" s="263" t="s">
        <v>1662</v>
      </c>
      <c r="F1830" s="263" t="s">
        <v>1662</v>
      </c>
      <c r="G1830" s="263" t="s">
        <v>1662</v>
      </c>
      <c r="H1830" s="263" t="s">
        <v>1662</v>
      </c>
      <c r="I1830" s="263" t="s">
        <v>1662</v>
      </c>
      <c r="J1830" s="263" t="s">
        <v>1662</v>
      </c>
      <c r="K1830" s="263" t="s">
        <v>1662</v>
      </c>
      <c r="L1830" s="263" t="s">
        <v>1662</v>
      </c>
      <c r="M1830" s="263" t="s">
        <v>1662</v>
      </c>
      <c r="N1830" s="263" t="s">
        <v>1662</v>
      </c>
      <c r="O1830" s="263" t="s">
        <v>1662</v>
      </c>
      <c r="P1830" s="263" t="s">
        <v>1662</v>
      </c>
      <c r="Q1830" s="71">
        <v>2</v>
      </c>
      <c r="R1830" s="264"/>
      <c r="S1830" s="264"/>
      <c r="T1830" s="264"/>
      <c r="U1830" s="264"/>
      <c r="V1830" s="264"/>
      <c r="W1830" s="264"/>
      <c r="X1830" s="264"/>
      <c r="Y1830" s="264"/>
      <c r="Z1830" s="264"/>
      <c r="AA1830" s="264"/>
      <c r="AB1830" s="264"/>
      <c r="AC1830" s="264"/>
      <c r="AD1830" s="264"/>
      <c r="AE1830" s="264"/>
      <c r="AF1830" s="71">
        <v>2</v>
      </c>
      <c r="AG1830" s="264"/>
      <c r="AH1830" s="264"/>
      <c r="AI1830" s="264"/>
      <c r="AJ1830" s="264"/>
      <c r="AK1830" s="264"/>
      <c r="AL1830" s="264"/>
      <c r="AM1830" s="264"/>
      <c r="AN1830" s="264"/>
      <c r="AO1830" s="264"/>
      <c r="AP1830" s="264"/>
      <c r="AQ1830" s="264"/>
      <c r="AR1830" s="264"/>
      <c r="AS1830" s="264"/>
      <c r="AT1830" s="264"/>
    </row>
    <row r="1831" spans="1:46" ht="45" customHeight="1" x14ac:dyDescent="0.25">
      <c r="A1831" s="263" t="s">
        <v>1663</v>
      </c>
      <c r="B1831" s="263" t="s">
        <v>1664</v>
      </c>
      <c r="C1831" s="263" t="s">
        <v>1664</v>
      </c>
      <c r="D1831" s="263" t="s">
        <v>1664</v>
      </c>
      <c r="E1831" s="263" t="s">
        <v>1664</v>
      </c>
      <c r="F1831" s="263" t="s">
        <v>1664</v>
      </c>
      <c r="G1831" s="263" t="s">
        <v>1664</v>
      </c>
      <c r="H1831" s="263" t="s">
        <v>1664</v>
      </c>
      <c r="I1831" s="263" t="s">
        <v>1664</v>
      </c>
      <c r="J1831" s="263" t="s">
        <v>1664</v>
      </c>
      <c r="K1831" s="263" t="s">
        <v>1664</v>
      </c>
      <c r="L1831" s="263" t="s">
        <v>1664</v>
      </c>
      <c r="M1831" s="263" t="s">
        <v>1664</v>
      </c>
      <c r="N1831" s="263" t="s">
        <v>1664</v>
      </c>
      <c r="O1831" s="263" t="s">
        <v>1664</v>
      </c>
      <c r="P1831" s="263" t="s">
        <v>1664</v>
      </c>
      <c r="Q1831" s="71">
        <v>2</v>
      </c>
      <c r="R1831" s="265"/>
      <c r="S1831" s="265"/>
      <c r="T1831" s="265"/>
      <c r="U1831" s="265"/>
      <c r="V1831" s="265"/>
      <c r="W1831" s="265"/>
      <c r="X1831" s="265"/>
      <c r="Y1831" s="265"/>
      <c r="Z1831" s="265"/>
      <c r="AA1831" s="265"/>
      <c r="AB1831" s="265"/>
      <c r="AC1831" s="265"/>
      <c r="AD1831" s="265"/>
      <c r="AE1831" s="265"/>
      <c r="AF1831" s="71">
        <v>2</v>
      </c>
      <c r="AG1831" s="265"/>
      <c r="AH1831" s="265"/>
      <c r="AI1831" s="265"/>
      <c r="AJ1831" s="265"/>
      <c r="AK1831" s="265"/>
      <c r="AL1831" s="265"/>
      <c r="AM1831" s="265"/>
      <c r="AN1831" s="265"/>
      <c r="AO1831" s="265"/>
      <c r="AP1831" s="265"/>
      <c r="AQ1831" s="265"/>
      <c r="AR1831" s="265"/>
      <c r="AS1831" s="265"/>
      <c r="AT1831" s="265"/>
    </row>
    <row r="1832" spans="1:46" ht="45" customHeight="1" x14ac:dyDescent="0.25">
      <c r="A1832" s="263" t="s">
        <v>1665</v>
      </c>
      <c r="B1832" s="263" t="s">
        <v>1666</v>
      </c>
      <c r="C1832" s="263" t="s">
        <v>1666</v>
      </c>
      <c r="D1832" s="263" t="s">
        <v>1666</v>
      </c>
      <c r="E1832" s="263" t="s">
        <v>1666</v>
      </c>
      <c r="F1832" s="263" t="s">
        <v>1666</v>
      </c>
      <c r="G1832" s="263" t="s">
        <v>1666</v>
      </c>
      <c r="H1832" s="263" t="s">
        <v>1666</v>
      </c>
      <c r="I1832" s="263" t="s">
        <v>1666</v>
      </c>
      <c r="J1832" s="263" t="s">
        <v>1666</v>
      </c>
      <c r="K1832" s="263" t="s">
        <v>1666</v>
      </c>
      <c r="L1832" s="263" t="s">
        <v>1666</v>
      </c>
      <c r="M1832" s="263" t="s">
        <v>1666</v>
      </c>
      <c r="N1832" s="263" t="s">
        <v>1666</v>
      </c>
      <c r="O1832" s="263" t="s">
        <v>1666</v>
      </c>
      <c r="P1832" s="263" t="s">
        <v>1666</v>
      </c>
      <c r="Q1832" s="71">
        <v>2</v>
      </c>
      <c r="R1832" s="265"/>
      <c r="S1832" s="265"/>
      <c r="T1832" s="265"/>
      <c r="U1832" s="265"/>
      <c r="V1832" s="265"/>
      <c r="W1832" s="265"/>
      <c r="X1832" s="265"/>
      <c r="Y1832" s="265"/>
      <c r="Z1832" s="265"/>
      <c r="AA1832" s="265"/>
      <c r="AB1832" s="265"/>
      <c r="AC1832" s="265"/>
      <c r="AD1832" s="265"/>
      <c r="AE1832" s="265"/>
      <c r="AF1832" s="71">
        <v>2</v>
      </c>
      <c r="AG1832" s="265"/>
      <c r="AH1832" s="265"/>
      <c r="AI1832" s="265"/>
      <c r="AJ1832" s="265"/>
      <c r="AK1832" s="265"/>
      <c r="AL1832" s="265"/>
      <c r="AM1832" s="265"/>
      <c r="AN1832" s="265"/>
      <c r="AO1832" s="265"/>
      <c r="AP1832" s="265"/>
      <c r="AQ1832" s="265"/>
      <c r="AR1832" s="265"/>
      <c r="AS1832" s="265"/>
      <c r="AT1832" s="265"/>
    </row>
    <row r="1833" spans="1:46" ht="45" customHeight="1" x14ac:dyDescent="0.25">
      <c r="A1833" s="263" t="s">
        <v>1667</v>
      </c>
      <c r="B1833" s="263" t="s">
        <v>1668</v>
      </c>
      <c r="C1833" s="263" t="s">
        <v>1668</v>
      </c>
      <c r="D1833" s="263" t="s">
        <v>1668</v>
      </c>
      <c r="E1833" s="263" t="s">
        <v>1668</v>
      </c>
      <c r="F1833" s="263" t="s">
        <v>1668</v>
      </c>
      <c r="G1833" s="263" t="s">
        <v>1668</v>
      </c>
      <c r="H1833" s="263" t="s">
        <v>1668</v>
      </c>
      <c r="I1833" s="263" t="s">
        <v>1668</v>
      </c>
      <c r="J1833" s="263" t="s">
        <v>1668</v>
      </c>
      <c r="K1833" s="263" t="s">
        <v>1668</v>
      </c>
      <c r="L1833" s="263" t="s">
        <v>1668</v>
      </c>
      <c r="M1833" s="263" t="s">
        <v>1668</v>
      </c>
      <c r="N1833" s="263" t="s">
        <v>1668</v>
      </c>
      <c r="O1833" s="263" t="s">
        <v>1668</v>
      </c>
      <c r="P1833" s="263" t="s">
        <v>1668</v>
      </c>
      <c r="Q1833" s="71">
        <v>2</v>
      </c>
      <c r="R1833" s="265"/>
      <c r="S1833" s="265"/>
      <c r="T1833" s="265"/>
      <c r="U1833" s="265"/>
      <c r="V1833" s="265"/>
      <c r="W1833" s="265"/>
      <c r="X1833" s="265"/>
      <c r="Y1833" s="265"/>
      <c r="Z1833" s="265"/>
      <c r="AA1833" s="265"/>
      <c r="AB1833" s="265"/>
      <c r="AC1833" s="265"/>
      <c r="AD1833" s="265"/>
      <c r="AE1833" s="265"/>
      <c r="AF1833" s="71">
        <v>2</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6" t="s">
        <v>111</v>
      </c>
      <c r="B1835" s="266"/>
      <c r="C1835" s="266"/>
      <c r="D1835" s="266"/>
      <c r="E1835" s="266"/>
      <c r="F1835" s="266"/>
      <c r="G1835" s="266"/>
      <c r="H1835" s="266"/>
      <c r="I1835" s="266"/>
      <c r="J1835" s="266"/>
      <c r="K1835" s="266"/>
      <c r="L1835" s="266"/>
      <c r="M1835" s="266"/>
      <c r="N1835" s="266"/>
      <c r="O1835" s="266"/>
      <c r="P1835" s="266"/>
      <c r="Q1835" s="73" t="s">
        <v>99</v>
      </c>
      <c r="R1835" s="267" t="s">
        <v>100</v>
      </c>
      <c r="S1835" s="267"/>
      <c r="T1835" s="267"/>
      <c r="U1835" s="267"/>
      <c r="V1835" s="267"/>
      <c r="W1835" s="267"/>
      <c r="X1835" s="267"/>
      <c r="Y1835" s="267"/>
      <c r="Z1835" s="267"/>
      <c r="AA1835" s="267"/>
      <c r="AB1835" s="267"/>
      <c r="AC1835" s="267"/>
      <c r="AD1835" s="267"/>
      <c r="AE1835" s="267"/>
      <c r="AF1835" s="74" t="s">
        <v>99</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1669</v>
      </c>
      <c r="B1836" s="263" t="s">
        <v>1670</v>
      </c>
      <c r="C1836" s="263" t="s">
        <v>1670</v>
      </c>
      <c r="D1836" s="263" t="s">
        <v>1670</v>
      </c>
      <c r="E1836" s="263" t="s">
        <v>1670</v>
      </c>
      <c r="F1836" s="263" t="s">
        <v>1670</v>
      </c>
      <c r="G1836" s="263" t="s">
        <v>1670</v>
      </c>
      <c r="H1836" s="263" t="s">
        <v>1670</v>
      </c>
      <c r="I1836" s="263" t="s">
        <v>1670</v>
      </c>
      <c r="J1836" s="263" t="s">
        <v>1670</v>
      </c>
      <c r="K1836" s="263" t="s">
        <v>1670</v>
      </c>
      <c r="L1836" s="263" t="s">
        <v>1670</v>
      </c>
      <c r="M1836" s="263" t="s">
        <v>1670</v>
      </c>
      <c r="N1836" s="263" t="s">
        <v>1670</v>
      </c>
      <c r="O1836" s="263" t="s">
        <v>1670</v>
      </c>
      <c r="P1836" s="263" t="s">
        <v>1670</v>
      </c>
      <c r="Q1836" s="71">
        <v>2</v>
      </c>
      <c r="R1836" s="264"/>
      <c r="S1836" s="264"/>
      <c r="T1836" s="264"/>
      <c r="U1836" s="264"/>
      <c r="V1836" s="264"/>
      <c r="W1836" s="264"/>
      <c r="X1836" s="264"/>
      <c r="Y1836" s="264"/>
      <c r="Z1836" s="264"/>
      <c r="AA1836" s="264"/>
      <c r="AB1836" s="264"/>
      <c r="AC1836" s="264"/>
      <c r="AD1836" s="264"/>
      <c r="AE1836" s="264"/>
      <c r="AF1836" s="71">
        <v>2</v>
      </c>
      <c r="AG1836" s="264"/>
      <c r="AH1836" s="264"/>
      <c r="AI1836" s="264"/>
      <c r="AJ1836" s="264"/>
      <c r="AK1836" s="264"/>
      <c r="AL1836" s="264"/>
      <c r="AM1836" s="264"/>
      <c r="AN1836" s="264"/>
      <c r="AO1836" s="264"/>
      <c r="AP1836" s="264"/>
      <c r="AQ1836" s="264"/>
      <c r="AR1836" s="264"/>
      <c r="AS1836" s="264"/>
      <c r="AT1836" s="264"/>
    </row>
    <row r="1837" spans="1:46" ht="45" customHeight="1" x14ac:dyDescent="0.25">
      <c r="A1837" s="263" t="s">
        <v>1671</v>
      </c>
      <c r="B1837" s="263" t="s">
        <v>1672</v>
      </c>
      <c r="C1837" s="263" t="s">
        <v>1672</v>
      </c>
      <c r="D1837" s="263" t="s">
        <v>1672</v>
      </c>
      <c r="E1837" s="263" t="s">
        <v>1672</v>
      </c>
      <c r="F1837" s="263" t="s">
        <v>1672</v>
      </c>
      <c r="G1837" s="263" t="s">
        <v>1672</v>
      </c>
      <c r="H1837" s="263" t="s">
        <v>1672</v>
      </c>
      <c r="I1837" s="263" t="s">
        <v>1672</v>
      </c>
      <c r="J1837" s="263" t="s">
        <v>1672</v>
      </c>
      <c r="K1837" s="263" t="s">
        <v>1672</v>
      </c>
      <c r="L1837" s="263" t="s">
        <v>1672</v>
      </c>
      <c r="M1837" s="263" t="s">
        <v>1672</v>
      </c>
      <c r="N1837" s="263" t="s">
        <v>1672</v>
      </c>
      <c r="O1837" s="263" t="s">
        <v>1672</v>
      </c>
      <c r="P1837" s="263" t="s">
        <v>1672</v>
      </c>
      <c r="Q1837" s="71">
        <v>2</v>
      </c>
      <c r="R1837" s="265"/>
      <c r="S1837" s="265"/>
      <c r="T1837" s="265"/>
      <c r="U1837" s="265"/>
      <c r="V1837" s="265"/>
      <c r="W1837" s="265"/>
      <c r="X1837" s="265"/>
      <c r="Y1837" s="265"/>
      <c r="Z1837" s="265"/>
      <c r="AA1837" s="265"/>
      <c r="AB1837" s="265"/>
      <c r="AC1837" s="265"/>
      <c r="AD1837" s="265"/>
      <c r="AE1837" s="265"/>
      <c r="AF1837" s="71">
        <v>2</v>
      </c>
      <c r="AG1837" s="265"/>
      <c r="AH1837" s="265"/>
      <c r="AI1837" s="265"/>
      <c r="AJ1837" s="265"/>
      <c r="AK1837" s="265"/>
      <c r="AL1837" s="265"/>
      <c r="AM1837" s="265"/>
      <c r="AN1837" s="265"/>
      <c r="AO1837" s="265"/>
      <c r="AP1837" s="265"/>
      <c r="AQ1837" s="265"/>
      <c r="AR1837" s="265"/>
      <c r="AS1837" s="265"/>
      <c r="AT1837" s="265"/>
    </row>
    <row r="1838" spans="1:46" ht="59.15" customHeight="1" x14ac:dyDescent="0.25">
      <c r="A1838" s="263" t="s">
        <v>1673</v>
      </c>
      <c r="B1838" s="263" t="s">
        <v>1674</v>
      </c>
      <c r="C1838" s="263" t="s">
        <v>1674</v>
      </c>
      <c r="D1838" s="263" t="s">
        <v>1674</v>
      </c>
      <c r="E1838" s="263" t="s">
        <v>1674</v>
      </c>
      <c r="F1838" s="263" t="s">
        <v>1674</v>
      </c>
      <c r="G1838" s="263" t="s">
        <v>1674</v>
      </c>
      <c r="H1838" s="263" t="s">
        <v>1674</v>
      </c>
      <c r="I1838" s="263" t="s">
        <v>1674</v>
      </c>
      <c r="J1838" s="263" t="s">
        <v>1674</v>
      </c>
      <c r="K1838" s="263" t="s">
        <v>1674</v>
      </c>
      <c r="L1838" s="263" t="s">
        <v>1674</v>
      </c>
      <c r="M1838" s="263" t="s">
        <v>1674</v>
      </c>
      <c r="N1838" s="263" t="s">
        <v>1674</v>
      </c>
      <c r="O1838" s="263" t="s">
        <v>1674</v>
      </c>
      <c r="P1838" s="263" t="s">
        <v>1674</v>
      </c>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68.900000000000006" customHeight="1" x14ac:dyDescent="0.25">
      <c r="A1839" s="263" t="s">
        <v>1675</v>
      </c>
      <c r="B1839" s="263" t="s">
        <v>1676</v>
      </c>
      <c r="C1839" s="263" t="s">
        <v>1676</v>
      </c>
      <c r="D1839" s="263" t="s">
        <v>1676</v>
      </c>
      <c r="E1839" s="263" t="s">
        <v>1676</v>
      </c>
      <c r="F1839" s="263" t="s">
        <v>1676</v>
      </c>
      <c r="G1839" s="263" t="s">
        <v>1676</v>
      </c>
      <c r="H1839" s="263" t="s">
        <v>1676</v>
      </c>
      <c r="I1839" s="263" t="s">
        <v>1676</v>
      </c>
      <c r="J1839" s="263" t="s">
        <v>1676</v>
      </c>
      <c r="K1839" s="263" t="s">
        <v>1676</v>
      </c>
      <c r="L1839" s="263" t="s">
        <v>1676</v>
      </c>
      <c r="M1839" s="263" t="s">
        <v>1676</v>
      </c>
      <c r="N1839" s="263" t="s">
        <v>1676</v>
      </c>
      <c r="O1839" s="263" t="s">
        <v>1676</v>
      </c>
      <c r="P1839" s="263" t="s">
        <v>1676</v>
      </c>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1677</v>
      </c>
      <c r="B1840" s="263" t="s">
        <v>1678</v>
      </c>
      <c r="C1840" s="263" t="s">
        <v>1678</v>
      </c>
      <c r="D1840" s="263" t="s">
        <v>1678</v>
      </c>
      <c r="E1840" s="263" t="s">
        <v>1678</v>
      </c>
      <c r="F1840" s="263" t="s">
        <v>1678</v>
      </c>
      <c r="G1840" s="263" t="s">
        <v>1678</v>
      </c>
      <c r="H1840" s="263" t="s">
        <v>1678</v>
      </c>
      <c r="I1840" s="263" t="s">
        <v>1678</v>
      </c>
      <c r="J1840" s="263" t="s">
        <v>1678</v>
      </c>
      <c r="K1840" s="263" t="s">
        <v>1678</v>
      </c>
      <c r="L1840" s="263" t="s">
        <v>1678</v>
      </c>
      <c r="M1840" s="263" t="s">
        <v>1678</v>
      </c>
      <c r="N1840" s="263" t="s">
        <v>1678</v>
      </c>
      <c r="O1840" s="263" t="s">
        <v>1678</v>
      </c>
      <c r="P1840" s="263" t="s">
        <v>1678</v>
      </c>
      <c r="Q1840" s="71">
        <v>2</v>
      </c>
      <c r="R1840" s="264"/>
      <c r="S1840" s="264"/>
      <c r="T1840" s="264"/>
      <c r="U1840" s="264"/>
      <c r="V1840" s="264"/>
      <c r="W1840" s="264"/>
      <c r="X1840" s="264"/>
      <c r="Y1840" s="264"/>
      <c r="Z1840" s="264"/>
      <c r="AA1840" s="264"/>
      <c r="AB1840" s="264"/>
      <c r="AC1840" s="264"/>
      <c r="AD1840" s="264"/>
      <c r="AE1840" s="264"/>
      <c r="AF1840" s="71">
        <v>2</v>
      </c>
      <c r="AG1840" s="264"/>
      <c r="AH1840" s="264"/>
      <c r="AI1840" s="264"/>
      <c r="AJ1840" s="264"/>
      <c r="AK1840" s="264"/>
      <c r="AL1840" s="264"/>
      <c r="AM1840" s="264"/>
      <c r="AN1840" s="264"/>
      <c r="AO1840" s="264"/>
      <c r="AP1840" s="264"/>
      <c r="AQ1840" s="264"/>
      <c r="AR1840" s="264"/>
      <c r="AS1840" s="264"/>
      <c r="AT1840" s="264"/>
    </row>
    <row r="1843" spans="1:46" ht="14.5" x14ac:dyDescent="0.3">
      <c r="A1843" s="272" t="s">
        <v>1679</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96</v>
      </c>
      <c r="AH1843" s="278"/>
      <c r="AI1843" s="278"/>
      <c r="AJ1843" s="278"/>
      <c r="AK1843" s="75">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1680</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x14ac:dyDescent="0.3">
      <c r="A1848" s="269" t="s">
        <v>76</v>
      </c>
      <c r="B1848" s="269"/>
      <c r="C1848" s="269"/>
      <c r="D1848" s="269"/>
      <c r="E1848" s="269"/>
      <c r="F1848" s="269"/>
      <c r="G1848" s="269"/>
      <c r="H1848" s="269"/>
      <c r="I1848" s="269"/>
      <c r="J1848" s="269"/>
      <c r="K1848" s="269"/>
      <c r="L1848" s="269"/>
      <c r="M1848" s="269"/>
      <c r="N1848" s="269"/>
      <c r="O1848" s="269"/>
      <c r="P1848" s="269"/>
      <c r="Q1848" s="69" t="s">
        <v>99</v>
      </c>
      <c r="R1848" s="270" t="s">
        <v>100</v>
      </c>
      <c r="S1848" s="270"/>
      <c r="T1848" s="270"/>
      <c r="U1848" s="270"/>
      <c r="V1848" s="270"/>
      <c r="W1848" s="270"/>
      <c r="X1848" s="270"/>
      <c r="Y1848" s="270"/>
      <c r="Z1848" s="270"/>
      <c r="AA1848" s="270"/>
      <c r="AB1848" s="270"/>
      <c r="AC1848" s="270"/>
      <c r="AD1848" s="270"/>
      <c r="AE1848" s="270"/>
      <c r="AF1848" s="70" t="s">
        <v>99</v>
      </c>
      <c r="AG1848" s="271" t="s">
        <v>8</v>
      </c>
      <c r="AH1848" s="271"/>
      <c r="AI1848" s="271"/>
      <c r="AJ1848" s="271"/>
      <c r="AK1848" s="271"/>
      <c r="AL1848" s="271"/>
      <c r="AM1848" s="271"/>
      <c r="AN1848" s="271"/>
      <c r="AO1848" s="271"/>
      <c r="AP1848" s="271"/>
      <c r="AQ1848" s="271"/>
      <c r="AR1848" s="271"/>
      <c r="AS1848" s="271"/>
      <c r="AT1848" s="271"/>
    </row>
    <row r="1849" spans="1:46" ht="45" customHeight="1" x14ac:dyDescent="0.25">
      <c r="A1849" s="275" t="s">
        <v>1681</v>
      </c>
      <c r="B1849" s="276"/>
      <c r="C1849" s="276"/>
      <c r="D1849" s="276"/>
      <c r="E1849" s="276"/>
      <c r="F1849" s="276"/>
      <c r="G1849" s="276"/>
      <c r="H1849" s="276"/>
      <c r="I1849" s="276"/>
      <c r="J1849" s="276"/>
      <c r="K1849" s="276"/>
      <c r="L1849" s="276"/>
      <c r="M1849" s="276"/>
      <c r="N1849" s="276"/>
      <c r="O1849" s="276"/>
      <c r="P1849" s="277"/>
      <c r="Q1849" s="71">
        <v>2</v>
      </c>
      <c r="R1849" s="264"/>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x14ac:dyDescent="0.25">
      <c r="A1850" s="275" t="s">
        <v>1682</v>
      </c>
      <c r="B1850" s="276"/>
      <c r="C1850" s="276"/>
      <c r="D1850" s="276"/>
      <c r="E1850" s="276"/>
      <c r="F1850" s="276"/>
      <c r="G1850" s="276"/>
      <c r="H1850" s="276"/>
      <c r="I1850" s="276"/>
      <c r="J1850" s="276"/>
      <c r="K1850" s="276"/>
      <c r="L1850" s="276"/>
      <c r="M1850" s="276"/>
      <c r="N1850" s="276"/>
      <c r="O1850" s="276"/>
      <c r="P1850" s="277"/>
      <c r="Q1850" s="71">
        <v>2</v>
      </c>
      <c r="R1850" s="265"/>
      <c r="S1850" s="265"/>
      <c r="T1850" s="265"/>
      <c r="U1850" s="265"/>
      <c r="V1850" s="265"/>
      <c r="W1850" s="265"/>
      <c r="X1850" s="265"/>
      <c r="Y1850" s="265"/>
      <c r="Z1850" s="265"/>
      <c r="AA1850" s="265"/>
      <c r="AB1850" s="265"/>
      <c r="AC1850" s="265"/>
      <c r="AD1850" s="265"/>
      <c r="AE1850" s="265"/>
      <c r="AF1850" s="71">
        <v>2</v>
      </c>
      <c r="AG1850" s="265"/>
      <c r="AH1850" s="265"/>
      <c r="AI1850" s="265"/>
      <c r="AJ1850" s="265"/>
      <c r="AK1850" s="265"/>
      <c r="AL1850" s="265"/>
      <c r="AM1850" s="265"/>
      <c r="AN1850" s="265"/>
      <c r="AO1850" s="265"/>
      <c r="AP1850" s="265"/>
      <c r="AQ1850" s="265"/>
      <c r="AR1850" s="265"/>
      <c r="AS1850" s="265"/>
      <c r="AT1850" s="265"/>
    </row>
    <row r="1851" spans="1:46" ht="64.5" customHeight="1" x14ac:dyDescent="0.25">
      <c r="A1851" s="275" t="s">
        <v>1683</v>
      </c>
      <c r="B1851" s="276"/>
      <c r="C1851" s="276"/>
      <c r="D1851" s="276"/>
      <c r="E1851" s="276"/>
      <c r="F1851" s="276"/>
      <c r="G1851" s="276"/>
      <c r="H1851" s="276"/>
      <c r="I1851" s="276"/>
      <c r="J1851" s="276"/>
      <c r="K1851" s="276"/>
      <c r="L1851" s="276"/>
      <c r="M1851" s="276"/>
      <c r="N1851" s="276"/>
      <c r="O1851" s="276"/>
      <c r="P1851" s="277"/>
      <c r="Q1851" s="71">
        <v>2</v>
      </c>
      <c r="R1851" s="265"/>
      <c r="S1851" s="265"/>
      <c r="T1851" s="265"/>
      <c r="U1851" s="265"/>
      <c r="V1851" s="265"/>
      <c r="W1851" s="265"/>
      <c r="X1851" s="265"/>
      <c r="Y1851" s="265"/>
      <c r="Z1851" s="265"/>
      <c r="AA1851" s="265"/>
      <c r="AB1851" s="265"/>
      <c r="AC1851" s="265"/>
      <c r="AD1851" s="265"/>
      <c r="AE1851" s="265"/>
      <c r="AF1851" s="71">
        <v>2</v>
      </c>
      <c r="AG1851" s="265"/>
      <c r="AH1851" s="265"/>
      <c r="AI1851" s="265"/>
      <c r="AJ1851" s="265"/>
      <c r="AK1851" s="265"/>
      <c r="AL1851" s="265"/>
      <c r="AM1851" s="265"/>
      <c r="AN1851" s="265"/>
      <c r="AO1851" s="265"/>
      <c r="AP1851" s="265"/>
      <c r="AQ1851" s="265"/>
      <c r="AR1851" s="265"/>
      <c r="AS1851" s="265"/>
      <c r="AT1851" s="265"/>
    </row>
    <row r="1852" spans="1:46" ht="45" customHeight="1" x14ac:dyDescent="0.25">
      <c r="A1852" s="275" t="s">
        <v>1684</v>
      </c>
      <c r="B1852" s="276"/>
      <c r="C1852" s="276"/>
      <c r="D1852" s="276"/>
      <c r="E1852" s="276"/>
      <c r="F1852" s="276"/>
      <c r="G1852" s="276"/>
      <c r="H1852" s="276"/>
      <c r="I1852" s="276"/>
      <c r="J1852" s="276"/>
      <c r="K1852" s="276"/>
      <c r="L1852" s="276"/>
      <c r="M1852" s="276"/>
      <c r="N1852" s="276"/>
      <c r="O1852" s="276"/>
      <c r="P1852" s="277"/>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5" customHeight="1" x14ac:dyDescent="0.25">
      <c r="A1853" s="275" t="s">
        <v>1685</v>
      </c>
      <c r="B1853" s="276"/>
      <c r="C1853" s="276"/>
      <c r="D1853" s="276"/>
      <c r="E1853" s="276"/>
      <c r="F1853" s="276"/>
      <c r="G1853" s="276"/>
      <c r="H1853" s="276"/>
      <c r="I1853" s="276"/>
      <c r="J1853" s="276"/>
      <c r="K1853" s="276"/>
      <c r="L1853" s="276"/>
      <c r="M1853" s="276"/>
      <c r="N1853" s="276"/>
      <c r="O1853" s="276"/>
      <c r="P1853" s="277"/>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5" customHeight="1" x14ac:dyDescent="0.25">
      <c r="A1854" s="275" t="s">
        <v>1686</v>
      </c>
      <c r="B1854" s="276"/>
      <c r="C1854" s="276"/>
      <c r="D1854" s="276"/>
      <c r="E1854" s="276"/>
      <c r="F1854" s="276"/>
      <c r="G1854" s="276"/>
      <c r="H1854" s="276"/>
      <c r="I1854" s="276"/>
      <c r="J1854" s="276"/>
      <c r="K1854" s="276"/>
      <c r="L1854" s="276"/>
      <c r="M1854" s="276"/>
      <c r="N1854" s="276"/>
      <c r="O1854" s="276"/>
      <c r="P1854" s="277"/>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x14ac:dyDescent="0.25">
      <c r="A1855" s="275" t="s">
        <v>1687</v>
      </c>
      <c r="B1855" s="276"/>
      <c r="C1855" s="276"/>
      <c r="D1855" s="276"/>
      <c r="E1855" s="276"/>
      <c r="F1855" s="276"/>
      <c r="G1855" s="276"/>
      <c r="H1855" s="276"/>
      <c r="I1855" s="276"/>
      <c r="J1855" s="276"/>
      <c r="K1855" s="276"/>
      <c r="L1855" s="276"/>
      <c r="M1855" s="276"/>
      <c r="N1855" s="276"/>
      <c r="O1855" s="276"/>
      <c r="P1855" s="277"/>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x14ac:dyDescent="0.25">
      <c r="A1856" s="275" t="s">
        <v>1688</v>
      </c>
      <c r="B1856" s="276"/>
      <c r="C1856" s="276"/>
      <c r="D1856" s="276"/>
      <c r="E1856" s="276"/>
      <c r="F1856" s="276"/>
      <c r="G1856" s="276"/>
      <c r="H1856" s="276"/>
      <c r="I1856" s="276"/>
      <c r="J1856" s="276"/>
      <c r="K1856" s="276"/>
      <c r="L1856" s="276"/>
      <c r="M1856" s="276"/>
      <c r="N1856" s="276"/>
      <c r="O1856" s="276"/>
      <c r="P1856" s="277"/>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7" spans="1:46" ht="45" customHeight="1" x14ac:dyDescent="0.25">
      <c r="A1857" s="275" t="s">
        <v>1689</v>
      </c>
      <c r="B1857" s="276"/>
      <c r="C1857" s="276"/>
      <c r="D1857" s="276"/>
      <c r="E1857" s="276"/>
      <c r="F1857" s="276"/>
      <c r="G1857" s="276"/>
      <c r="H1857" s="276"/>
      <c r="I1857" s="276"/>
      <c r="J1857" s="276"/>
      <c r="K1857" s="276"/>
      <c r="L1857" s="276"/>
      <c r="M1857" s="276"/>
      <c r="N1857" s="276"/>
      <c r="O1857" s="276"/>
      <c r="P1857" s="277"/>
      <c r="Q1857" s="71">
        <v>2</v>
      </c>
      <c r="R1857" s="265"/>
      <c r="S1857" s="265"/>
      <c r="T1857" s="265"/>
      <c r="U1857" s="265"/>
      <c r="V1857" s="265"/>
      <c r="W1857" s="265"/>
      <c r="X1857" s="265"/>
      <c r="Y1857" s="265"/>
      <c r="Z1857" s="265"/>
      <c r="AA1857" s="265"/>
      <c r="AB1857" s="265"/>
      <c r="AC1857" s="265"/>
      <c r="AD1857" s="265"/>
      <c r="AE1857" s="265"/>
      <c r="AF1857" s="71">
        <v>2</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75" t="s">
        <v>1690</v>
      </c>
      <c r="B1858" s="276"/>
      <c r="C1858" s="276"/>
      <c r="D1858" s="276"/>
      <c r="E1858" s="276"/>
      <c r="F1858" s="276"/>
      <c r="G1858" s="276"/>
      <c r="H1858" s="276"/>
      <c r="I1858" s="276"/>
      <c r="J1858" s="276"/>
      <c r="K1858" s="276"/>
      <c r="L1858" s="276"/>
      <c r="M1858" s="276"/>
      <c r="N1858" s="276"/>
      <c r="O1858" s="276"/>
      <c r="P1858" s="277"/>
      <c r="Q1858" s="71">
        <v>2</v>
      </c>
      <c r="R1858" s="265"/>
      <c r="S1858" s="265"/>
      <c r="T1858" s="265"/>
      <c r="U1858" s="265"/>
      <c r="V1858" s="265"/>
      <c r="W1858" s="265"/>
      <c r="X1858" s="265"/>
      <c r="Y1858" s="265"/>
      <c r="Z1858" s="265"/>
      <c r="AA1858" s="265"/>
      <c r="AB1858" s="265"/>
      <c r="AC1858" s="265"/>
      <c r="AD1858" s="265"/>
      <c r="AE1858" s="265"/>
      <c r="AF1858" s="71">
        <v>2</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75" t="s">
        <v>1691</v>
      </c>
      <c r="B1859" s="276"/>
      <c r="C1859" s="276"/>
      <c r="D1859" s="276"/>
      <c r="E1859" s="276"/>
      <c r="F1859" s="276"/>
      <c r="G1859" s="276"/>
      <c r="H1859" s="276"/>
      <c r="I1859" s="276"/>
      <c r="J1859" s="276"/>
      <c r="K1859" s="276"/>
      <c r="L1859" s="276"/>
      <c r="M1859" s="276"/>
      <c r="N1859" s="276"/>
      <c r="O1859" s="276"/>
      <c r="P1859" s="277"/>
      <c r="Q1859" s="71">
        <v>2</v>
      </c>
      <c r="R1859" s="265"/>
      <c r="S1859" s="265"/>
      <c r="T1859" s="265"/>
      <c r="U1859" s="265"/>
      <c r="V1859" s="265"/>
      <c r="W1859" s="265"/>
      <c r="X1859" s="265"/>
      <c r="Y1859" s="265"/>
      <c r="Z1859" s="265"/>
      <c r="AA1859" s="265"/>
      <c r="AB1859" s="265"/>
      <c r="AC1859" s="265"/>
      <c r="AD1859" s="265"/>
      <c r="AE1859" s="265"/>
      <c r="AF1859" s="71">
        <v>2</v>
      </c>
      <c r="AG1859" s="265"/>
      <c r="AH1859" s="265"/>
      <c r="AI1859" s="265"/>
      <c r="AJ1859" s="265"/>
      <c r="AK1859" s="265"/>
      <c r="AL1859" s="265"/>
      <c r="AM1859" s="265"/>
      <c r="AN1859" s="265"/>
      <c r="AO1859" s="265"/>
      <c r="AP1859" s="265"/>
      <c r="AQ1859" s="265"/>
      <c r="AR1859" s="265"/>
      <c r="AS1859" s="265"/>
      <c r="AT1859" s="265"/>
    </row>
    <row r="1860" spans="1:46" ht="45" customHeight="1" x14ac:dyDescent="0.25">
      <c r="A1860" s="275" t="s">
        <v>1692</v>
      </c>
      <c r="B1860" s="276"/>
      <c r="C1860" s="276"/>
      <c r="D1860" s="276"/>
      <c r="E1860" s="276"/>
      <c r="F1860" s="276"/>
      <c r="G1860" s="276"/>
      <c r="H1860" s="276"/>
      <c r="I1860" s="276"/>
      <c r="J1860" s="276"/>
      <c r="K1860" s="276"/>
      <c r="L1860" s="276"/>
      <c r="M1860" s="276"/>
      <c r="N1860" s="276"/>
      <c r="O1860" s="276"/>
      <c r="P1860" s="277"/>
      <c r="Q1860" s="71">
        <v>2</v>
      </c>
      <c r="R1860" s="265"/>
      <c r="S1860" s="265"/>
      <c r="T1860" s="265"/>
      <c r="U1860" s="265"/>
      <c r="V1860" s="265"/>
      <c r="W1860" s="265"/>
      <c r="X1860" s="265"/>
      <c r="Y1860" s="265"/>
      <c r="Z1860" s="265"/>
      <c r="AA1860" s="265"/>
      <c r="AB1860" s="265"/>
      <c r="AC1860" s="265"/>
      <c r="AD1860" s="265"/>
      <c r="AE1860" s="265"/>
      <c r="AF1860" s="71">
        <v>2</v>
      </c>
      <c r="AG1860" s="265"/>
      <c r="AH1860" s="265"/>
      <c r="AI1860" s="265"/>
      <c r="AJ1860" s="265"/>
      <c r="AK1860" s="265"/>
      <c r="AL1860" s="265"/>
      <c r="AM1860" s="265"/>
      <c r="AN1860" s="265"/>
      <c r="AO1860" s="265"/>
      <c r="AP1860" s="265"/>
      <c r="AQ1860" s="265"/>
      <c r="AR1860" s="265"/>
      <c r="AS1860" s="265"/>
      <c r="AT1860" s="265"/>
    </row>
    <row r="1861" spans="1:46" ht="45" customHeight="1" x14ac:dyDescent="0.25">
      <c r="A1861" s="275" t="s">
        <v>1693</v>
      </c>
      <c r="B1861" s="276"/>
      <c r="C1861" s="276"/>
      <c r="D1861" s="276"/>
      <c r="E1861" s="276"/>
      <c r="F1861" s="276"/>
      <c r="G1861" s="276"/>
      <c r="H1861" s="276"/>
      <c r="I1861" s="276"/>
      <c r="J1861" s="276"/>
      <c r="K1861" s="276"/>
      <c r="L1861" s="276"/>
      <c r="M1861" s="276"/>
      <c r="N1861" s="276"/>
      <c r="O1861" s="276"/>
      <c r="P1861" s="277"/>
      <c r="Q1861" s="71">
        <v>2</v>
      </c>
      <c r="R1861" s="265"/>
      <c r="S1861" s="265"/>
      <c r="T1861" s="265"/>
      <c r="U1861" s="265"/>
      <c r="V1861" s="265"/>
      <c r="W1861" s="265"/>
      <c r="X1861" s="265"/>
      <c r="Y1861" s="265"/>
      <c r="Z1861" s="265"/>
      <c r="AA1861" s="265"/>
      <c r="AB1861" s="265"/>
      <c r="AC1861" s="265"/>
      <c r="AD1861" s="265"/>
      <c r="AE1861" s="265"/>
      <c r="AF1861" s="71">
        <v>2</v>
      </c>
      <c r="AG1861" s="265"/>
      <c r="AH1861" s="265"/>
      <c r="AI1861" s="265"/>
      <c r="AJ1861" s="265"/>
      <c r="AK1861" s="265"/>
      <c r="AL1861" s="265"/>
      <c r="AM1861" s="265"/>
      <c r="AN1861" s="265"/>
      <c r="AO1861" s="265"/>
      <c r="AP1861" s="265"/>
      <c r="AQ1861" s="265"/>
      <c r="AR1861" s="265"/>
      <c r="AS1861" s="265"/>
      <c r="AT1861" s="265"/>
    </row>
    <row r="1862" spans="1:46" ht="45" customHeight="1" x14ac:dyDescent="0.25">
      <c r="A1862" s="275" t="s">
        <v>1694</v>
      </c>
      <c r="B1862" s="276"/>
      <c r="C1862" s="276"/>
      <c r="D1862" s="276"/>
      <c r="E1862" s="276"/>
      <c r="F1862" s="276"/>
      <c r="G1862" s="276"/>
      <c r="H1862" s="276"/>
      <c r="I1862" s="276"/>
      <c r="J1862" s="276"/>
      <c r="K1862" s="276"/>
      <c r="L1862" s="276"/>
      <c r="M1862" s="276"/>
      <c r="N1862" s="276"/>
      <c r="O1862" s="276"/>
      <c r="P1862" s="277"/>
      <c r="Q1862" s="71">
        <v>2</v>
      </c>
      <c r="R1862" s="264"/>
      <c r="S1862" s="264"/>
      <c r="T1862" s="264"/>
      <c r="U1862" s="264"/>
      <c r="V1862" s="264"/>
      <c r="W1862" s="264"/>
      <c r="X1862" s="264"/>
      <c r="Y1862" s="264"/>
      <c r="Z1862" s="264"/>
      <c r="AA1862" s="264"/>
      <c r="AB1862" s="264"/>
      <c r="AC1862" s="264"/>
      <c r="AD1862" s="264"/>
      <c r="AE1862" s="264"/>
      <c r="AF1862" s="71">
        <v>2</v>
      </c>
      <c r="AG1862" s="264"/>
      <c r="AH1862" s="264"/>
      <c r="AI1862" s="264"/>
      <c r="AJ1862" s="264"/>
      <c r="AK1862" s="264"/>
      <c r="AL1862" s="264"/>
      <c r="AM1862" s="264"/>
      <c r="AN1862" s="264"/>
      <c r="AO1862" s="264"/>
      <c r="AP1862" s="264"/>
      <c r="AQ1862" s="264"/>
      <c r="AR1862" s="264"/>
      <c r="AS1862" s="264"/>
      <c r="AT1862" s="264"/>
    </row>
    <row r="1863" spans="1:46" ht="45" customHeight="1" x14ac:dyDescent="0.25">
      <c r="A1863" s="275" t="s">
        <v>1695</v>
      </c>
      <c r="B1863" s="276"/>
      <c r="C1863" s="276"/>
      <c r="D1863" s="276"/>
      <c r="E1863" s="276"/>
      <c r="F1863" s="276"/>
      <c r="G1863" s="276"/>
      <c r="H1863" s="276"/>
      <c r="I1863" s="276"/>
      <c r="J1863" s="276"/>
      <c r="K1863" s="276"/>
      <c r="L1863" s="276"/>
      <c r="M1863" s="276"/>
      <c r="N1863" s="276"/>
      <c r="O1863" s="276"/>
      <c r="P1863" s="277"/>
      <c r="Q1863" s="71">
        <v>2</v>
      </c>
      <c r="R1863" s="264"/>
      <c r="S1863" s="264"/>
      <c r="T1863" s="264"/>
      <c r="U1863" s="264"/>
      <c r="V1863" s="264"/>
      <c r="W1863" s="264"/>
      <c r="X1863" s="264"/>
      <c r="Y1863" s="264"/>
      <c r="Z1863" s="264"/>
      <c r="AA1863" s="264"/>
      <c r="AB1863" s="264"/>
      <c r="AC1863" s="264"/>
      <c r="AD1863" s="264"/>
      <c r="AE1863" s="264"/>
      <c r="AF1863" s="71">
        <v>2</v>
      </c>
      <c r="AG1863" s="264"/>
      <c r="AH1863" s="264"/>
      <c r="AI1863" s="264"/>
      <c r="AJ1863" s="264"/>
      <c r="AK1863" s="264"/>
      <c r="AL1863" s="264"/>
      <c r="AM1863" s="264"/>
      <c r="AN1863" s="264"/>
      <c r="AO1863" s="264"/>
      <c r="AP1863" s="264"/>
      <c r="AQ1863" s="264"/>
      <c r="AR1863" s="264"/>
      <c r="AS1863" s="264"/>
      <c r="AT1863" s="264"/>
    </row>
    <row r="1864" spans="1:46" ht="45" customHeight="1" x14ac:dyDescent="0.25">
      <c r="A1864" s="275" t="s">
        <v>1696</v>
      </c>
      <c r="B1864" s="276"/>
      <c r="C1864" s="276"/>
      <c r="D1864" s="276"/>
      <c r="E1864" s="276"/>
      <c r="F1864" s="276"/>
      <c r="G1864" s="276"/>
      <c r="H1864" s="276"/>
      <c r="I1864" s="276"/>
      <c r="J1864" s="276"/>
      <c r="K1864" s="276"/>
      <c r="L1864" s="276"/>
      <c r="M1864" s="276"/>
      <c r="N1864" s="276"/>
      <c r="O1864" s="276"/>
      <c r="P1864" s="277"/>
      <c r="Q1864" s="71">
        <v>2</v>
      </c>
      <c r="R1864" s="265"/>
      <c r="S1864" s="265"/>
      <c r="T1864" s="265"/>
      <c r="U1864" s="265"/>
      <c r="V1864" s="265"/>
      <c r="W1864" s="265"/>
      <c r="X1864" s="265"/>
      <c r="Y1864" s="265"/>
      <c r="Z1864" s="265"/>
      <c r="AA1864" s="265"/>
      <c r="AB1864" s="265"/>
      <c r="AC1864" s="265"/>
      <c r="AD1864" s="265"/>
      <c r="AE1864" s="265"/>
      <c r="AF1864" s="71">
        <v>2</v>
      </c>
      <c r="AG1864" s="265"/>
      <c r="AH1864" s="265"/>
      <c r="AI1864" s="265"/>
      <c r="AJ1864" s="265"/>
      <c r="AK1864" s="265"/>
      <c r="AL1864" s="265"/>
      <c r="AM1864" s="265"/>
      <c r="AN1864" s="265"/>
      <c r="AO1864" s="265"/>
      <c r="AP1864" s="265"/>
      <c r="AQ1864" s="265"/>
      <c r="AR1864" s="265"/>
      <c r="AS1864" s="265"/>
      <c r="AT1864" s="265"/>
    </row>
    <row r="1865" spans="1:46" ht="45" customHeight="1" x14ac:dyDescent="0.25">
      <c r="A1865" s="275" t="s">
        <v>1697</v>
      </c>
      <c r="B1865" s="276"/>
      <c r="C1865" s="276"/>
      <c r="D1865" s="276"/>
      <c r="E1865" s="276"/>
      <c r="F1865" s="276"/>
      <c r="G1865" s="276"/>
      <c r="H1865" s="276"/>
      <c r="I1865" s="276"/>
      <c r="J1865" s="276"/>
      <c r="K1865" s="276"/>
      <c r="L1865" s="276"/>
      <c r="M1865" s="276"/>
      <c r="N1865" s="276"/>
      <c r="O1865" s="276"/>
      <c r="P1865" s="277"/>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6" t="s">
        <v>111</v>
      </c>
      <c r="B1867" s="266"/>
      <c r="C1867" s="266"/>
      <c r="D1867" s="266"/>
      <c r="E1867" s="266"/>
      <c r="F1867" s="266"/>
      <c r="G1867" s="266"/>
      <c r="H1867" s="266"/>
      <c r="I1867" s="266"/>
      <c r="J1867" s="266"/>
      <c r="K1867" s="266"/>
      <c r="L1867" s="266"/>
      <c r="M1867" s="266"/>
      <c r="N1867" s="266"/>
      <c r="O1867" s="266"/>
      <c r="P1867" s="266"/>
      <c r="Q1867" s="73" t="s">
        <v>99</v>
      </c>
      <c r="R1867" s="267" t="s">
        <v>100</v>
      </c>
      <c r="S1867" s="267"/>
      <c r="T1867" s="267"/>
      <c r="U1867" s="267"/>
      <c r="V1867" s="267"/>
      <c r="W1867" s="267"/>
      <c r="X1867" s="267"/>
      <c r="Y1867" s="267"/>
      <c r="Z1867" s="267"/>
      <c r="AA1867" s="267"/>
      <c r="AB1867" s="267"/>
      <c r="AC1867" s="267"/>
      <c r="AD1867" s="267"/>
      <c r="AE1867" s="267"/>
      <c r="AF1867" s="74" t="s">
        <v>99</v>
      </c>
      <c r="AG1867" s="268" t="s">
        <v>8</v>
      </c>
      <c r="AH1867" s="268"/>
      <c r="AI1867" s="268"/>
      <c r="AJ1867" s="268"/>
      <c r="AK1867" s="268"/>
      <c r="AL1867" s="268"/>
      <c r="AM1867" s="268"/>
      <c r="AN1867" s="268"/>
      <c r="AO1867" s="268"/>
      <c r="AP1867" s="268"/>
      <c r="AQ1867" s="268"/>
      <c r="AR1867" s="268"/>
      <c r="AS1867" s="268"/>
      <c r="AT1867" s="268"/>
    </row>
    <row r="1868" spans="1:46" ht="45" customHeight="1" x14ac:dyDescent="0.25">
      <c r="A1868" s="275" t="s">
        <v>1698</v>
      </c>
      <c r="B1868" s="276"/>
      <c r="C1868" s="276"/>
      <c r="D1868" s="276"/>
      <c r="E1868" s="276"/>
      <c r="F1868" s="276"/>
      <c r="G1868" s="276"/>
      <c r="H1868" s="276"/>
      <c r="I1868" s="276"/>
      <c r="J1868" s="276"/>
      <c r="K1868" s="276"/>
      <c r="L1868" s="276"/>
      <c r="M1868" s="276"/>
      <c r="N1868" s="276"/>
      <c r="O1868" s="276"/>
      <c r="P1868" s="277"/>
      <c r="Q1868" s="71">
        <v>2</v>
      </c>
      <c r="R1868" s="264"/>
      <c r="S1868" s="264"/>
      <c r="T1868" s="264"/>
      <c r="U1868" s="264"/>
      <c r="V1868" s="264"/>
      <c r="W1868" s="264"/>
      <c r="X1868" s="264"/>
      <c r="Y1868" s="264"/>
      <c r="Z1868" s="264"/>
      <c r="AA1868" s="264"/>
      <c r="AB1868" s="264"/>
      <c r="AC1868" s="264"/>
      <c r="AD1868" s="264"/>
      <c r="AE1868" s="264"/>
      <c r="AF1868" s="71">
        <v>2</v>
      </c>
      <c r="AG1868" s="264"/>
      <c r="AH1868" s="264"/>
      <c r="AI1868" s="264"/>
      <c r="AJ1868" s="264"/>
      <c r="AK1868" s="264"/>
      <c r="AL1868" s="264"/>
      <c r="AM1868" s="264"/>
      <c r="AN1868" s="264"/>
      <c r="AO1868" s="264"/>
      <c r="AP1868" s="264"/>
      <c r="AQ1868" s="264"/>
      <c r="AR1868" s="264"/>
      <c r="AS1868" s="264"/>
      <c r="AT1868" s="264"/>
    </row>
    <row r="1869" spans="1:46" ht="45" customHeight="1" x14ac:dyDescent="0.25">
      <c r="A1869" s="275" t="s">
        <v>1699</v>
      </c>
      <c r="B1869" s="276"/>
      <c r="C1869" s="276"/>
      <c r="D1869" s="276"/>
      <c r="E1869" s="276"/>
      <c r="F1869" s="276"/>
      <c r="G1869" s="276"/>
      <c r="H1869" s="276"/>
      <c r="I1869" s="276"/>
      <c r="J1869" s="276"/>
      <c r="K1869" s="276"/>
      <c r="L1869" s="276"/>
      <c r="M1869" s="276"/>
      <c r="N1869" s="276"/>
      <c r="O1869" s="276"/>
      <c r="P1869" s="277"/>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51.65" customHeight="1" x14ac:dyDescent="0.25">
      <c r="A1870" s="275" t="s">
        <v>1700</v>
      </c>
      <c r="B1870" s="276"/>
      <c r="C1870" s="276"/>
      <c r="D1870" s="276"/>
      <c r="E1870" s="276"/>
      <c r="F1870" s="276"/>
      <c r="G1870" s="276"/>
      <c r="H1870" s="276"/>
      <c r="I1870" s="276"/>
      <c r="J1870" s="276"/>
      <c r="K1870" s="276"/>
      <c r="L1870" s="276"/>
      <c r="M1870" s="276"/>
      <c r="N1870" s="276"/>
      <c r="O1870" s="276"/>
      <c r="P1870" s="277"/>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68.900000000000006" customHeight="1" x14ac:dyDescent="0.25">
      <c r="A1871" s="275" t="s">
        <v>1701</v>
      </c>
      <c r="B1871" s="276"/>
      <c r="C1871" s="276"/>
      <c r="D1871" s="276"/>
      <c r="E1871" s="276"/>
      <c r="F1871" s="276"/>
      <c r="G1871" s="276"/>
      <c r="H1871" s="276"/>
      <c r="I1871" s="276"/>
      <c r="J1871" s="276"/>
      <c r="K1871" s="276"/>
      <c r="L1871" s="276"/>
      <c r="M1871" s="276"/>
      <c r="N1871" s="276"/>
      <c r="O1871" s="276"/>
      <c r="P1871" s="277"/>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75" t="s">
        <v>1702</v>
      </c>
      <c r="B1872" s="276"/>
      <c r="C1872" s="276"/>
      <c r="D1872" s="276"/>
      <c r="E1872" s="276"/>
      <c r="F1872" s="276"/>
      <c r="G1872" s="276"/>
      <c r="H1872" s="276"/>
      <c r="I1872" s="276"/>
      <c r="J1872" s="276"/>
      <c r="K1872" s="276"/>
      <c r="L1872" s="276"/>
      <c r="M1872" s="276"/>
      <c r="N1872" s="276"/>
      <c r="O1872" s="276"/>
      <c r="P1872" s="277"/>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1703</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96</v>
      </c>
      <c r="AH1875" s="278"/>
      <c r="AI1875" s="278"/>
      <c r="AJ1875" s="278"/>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1704</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76</v>
      </c>
      <c r="B1880" s="269"/>
      <c r="C1880" s="269"/>
      <c r="D1880" s="269"/>
      <c r="E1880" s="269"/>
      <c r="F1880" s="269"/>
      <c r="G1880" s="269"/>
      <c r="H1880" s="269"/>
      <c r="I1880" s="269"/>
      <c r="J1880" s="269"/>
      <c r="K1880" s="269"/>
      <c r="L1880" s="269"/>
      <c r="M1880" s="269"/>
      <c r="N1880" s="269"/>
      <c r="O1880" s="269"/>
      <c r="P1880" s="269"/>
      <c r="Q1880" s="69" t="s">
        <v>99</v>
      </c>
      <c r="R1880" s="270" t="s">
        <v>100</v>
      </c>
      <c r="S1880" s="270"/>
      <c r="T1880" s="270"/>
      <c r="U1880" s="270"/>
      <c r="V1880" s="270"/>
      <c r="W1880" s="270"/>
      <c r="X1880" s="270"/>
      <c r="Y1880" s="270"/>
      <c r="Z1880" s="270"/>
      <c r="AA1880" s="270"/>
      <c r="AB1880" s="270"/>
      <c r="AC1880" s="270"/>
      <c r="AD1880" s="270"/>
      <c r="AE1880" s="270"/>
      <c r="AF1880" s="70" t="s">
        <v>99</v>
      </c>
      <c r="AG1880" s="271" t="s">
        <v>8</v>
      </c>
      <c r="AH1880" s="271"/>
      <c r="AI1880" s="271"/>
      <c r="AJ1880" s="271"/>
      <c r="AK1880" s="271"/>
      <c r="AL1880" s="271"/>
      <c r="AM1880" s="271"/>
      <c r="AN1880" s="271"/>
      <c r="AO1880" s="271"/>
      <c r="AP1880" s="271"/>
      <c r="AQ1880" s="271"/>
      <c r="AR1880" s="271"/>
      <c r="AS1880" s="271"/>
      <c r="AT1880" s="271"/>
    </row>
    <row r="1881" spans="1:46" ht="63.65" customHeight="1" x14ac:dyDescent="0.25">
      <c r="A1881" s="275" t="s">
        <v>1705</v>
      </c>
      <c r="B1881" s="276"/>
      <c r="C1881" s="276"/>
      <c r="D1881" s="276"/>
      <c r="E1881" s="276"/>
      <c r="F1881" s="276"/>
      <c r="G1881" s="276"/>
      <c r="H1881" s="276"/>
      <c r="I1881" s="276"/>
      <c r="J1881" s="276"/>
      <c r="K1881" s="276"/>
      <c r="L1881" s="276"/>
      <c r="M1881" s="276"/>
      <c r="N1881" s="276"/>
      <c r="O1881" s="276"/>
      <c r="P1881" s="277"/>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x14ac:dyDescent="0.25">
      <c r="A1882" s="275" t="s">
        <v>1706</v>
      </c>
      <c r="B1882" s="276"/>
      <c r="C1882" s="276"/>
      <c r="D1882" s="276"/>
      <c r="E1882" s="276"/>
      <c r="F1882" s="276"/>
      <c r="G1882" s="276"/>
      <c r="H1882" s="276"/>
      <c r="I1882" s="276"/>
      <c r="J1882" s="276"/>
      <c r="K1882" s="276"/>
      <c r="L1882" s="276"/>
      <c r="M1882" s="276"/>
      <c r="N1882" s="276"/>
      <c r="O1882" s="276"/>
      <c r="P1882" s="277"/>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650000000000006" customHeight="1" x14ac:dyDescent="0.25">
      <c r="A1883" s="275" t="s">
        <v>1707</v>
      </c>
      <c r="B1883" s="276"/>
      <c r="C1883" s="276"/>
      <c r="D1883" s="276"/>
      <c r="E1883" s="276"/>
      <c r="F1883" s="276"/>
      <c r="G1883" s="276"/>
      <c r="H1883" s="276"/>
      <c r="I1883" s="276"/>
      <c r="J1883" s="276"/>
      <c r="K1883" s="276"/>
      <c r="L1883" s="276"/>
      <c r="M1883" s="276"/>
      <c r="N1883" s="276"/>
      <c r="O1883" s="276"/>
      <c r="P1883" s="277"/>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9" customHeight="1" x14ac:dyDescent="0.25">
      <c r="A1884" s="275" t="s">
        <v>1708</v>
      </c>
      <c r="B1884" s="276"/>
      <c r="C1884" s="276"/>
      <c r="D1884" s="276"/>
      <c r="E1884" s="276"/>
      <c r="F1884" s="276"/>
      <c r="G1884" s="276"/>
      <c r="H1884" s="276"/>
      <c r="I1884" s="276"/>
      <c r="J1884" s="276"/>
      <c r="K1884" s="276"/>
      <c r="L1884" s="276"/>
      <c r="M1884" s="276"/>
      <c r="N1884" s="276"/>
      <c r="O1884" s="276"/>
      <c r="P1884" s="277"/>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x14ac:dyDescent="0.25">
      <c r="A1885" s="275" t="s">
        <v>1709</v>
      </c>
      <c r="B1885" s="276"/>
      <c r="C1885" s="276"/>
      <c r="D1885" s="276"/>
      <c r="E1885" s="276"/>
      <c r="F1885" s="276"/>
      <c r="G1885" s="276"/>
      <c r="H1885" s="276"/>
      <c r="I1885" s="276"/>
      <c r="J1885" s="276"/>
      <c r="K1885" s="276"/>
      <c r="L1885" s="276"/>
      <c r="M1885" s="276"/>
      <c r="N1885" s="276"/>
      <c r="O1885" s="276"/>
      <c r="P1885" s="277"/>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75" t="s">
        <v>1710</v>
      </c>
      <c r="B1886" s="276"/>
      <c r="C1886" s="276"/>
      <c r="D1886" s="276"/>
      <c r="E1886" s="276"/>
      <c r="F1886" s="276"/>
      <c r="G1886" s="276"/>
      <c r="H1886" s="276"/>
      <c r="I1886" s="276"/>
      <c r="J1886" s="276"/>
      <c r="K1886" s="276"/>
      <c r="L1886" s="276"/>
      <c r="M1886" s="276"/>
      <c r="N1886" s="276"/>
      <c r="O1886" s="276"/>
      <c r="P1886" s="277"/>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x14ac:dyDescent="0.25">
      <c r="A1887" s="275" t="s">
        <v>1711</v>
      </c>
      <c r="B1887" s="276"/>
      <c r="C1887" s="276"/>
      <c r="D1887" s="276"/>
      <c r="E1887" s="276"/>
      <c r="F1887" s="276"/>
      <c r="G1887" s="276"/>
      <c r="H1887" s="276"/>
      <c r="I1887" s="276"/>
      <c r="J1887" s="276"/>
      <c r="K1887" s="276"/>
      <c r="L1887" s="276"/>
      <c r="M1887" s="276"/>
      <c r="N1887" s="276"/>
      <c r="O1887" s="276"/>
      <c r="P1887" s="277"/>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75" t="s">
        <v>1712</v>
      </c>
      <c r="B1888" s="276"/>
      <c r="C1888" s="276"/>
      <c r="D1888" s="276"/>
      <c r="E1888" s="276"/>
      <c r="F1888" s="276"/>
      <c r="G1888" s="276"/>
      <c r="H1888" s="276"/>
      <c r="I1888" s="276"/>
      <c r="J1888" s="276"/>
      <c r="K1888" s="276"/>
      <c r="L1888" s="276"/>
      <c r="M1888" s="276"/>
      <c r="N1888" s="276"/>
      <c r="O1888" s="276"/>
      <c r="P1888" s="277"/>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75" t="s">
        <v>1713</v>
      </c>
      <c r="B1889" s="276"/>
      <c r="C1889" s="276"/>
      <c r="D1889" s="276"/>
      <c r="E1889" s="276"/>
      <c r="F1889" s="276"/>
      <c r="G1889" s="276"/>
      <c r="H1889" s="276"/>
      <c r="I1889" s="276"/>
      <c r="J1889" s="276"/>
      <c r="K1889" s="276"/>
      <c r="L1889" s="276"/>
      <c r="M1889" s="276"/>
      <c r="N1889" s="276"/>
      <c r="O1889" s="276"/>
      <c r="P1889" s="277"/>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75" t="s">
        <v>435</v>
      </c>
      <c r="B1890" s="276"/>
      <c r="C1890" s="276"/>
      <c r="D1890" s="276"/>
      <c r="E1890" s="276"/>
      <c r="F1890" s="276"/>
      <c r="G1890" s="276"/>
      <c r="H1890" s="276"/>
      <c r="I1890" s="276"/>
      <c r="J1890" s="276"/>
      <c r="K1890" s="276"/>
      <c r="L1890" s="276"/>
      <c r="M1890" s="276"/>
      <c r="N1890" s="276"/>
      <c r="O1890" s="276"/>
      <c r="P1890" s="277"/>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x14ac:dyDescent="0.25">
      <c r="A1891" s="275" t="s">
        <v>1714</v>
      </c>
      <c r="B1891" s="276"/>
      <c r="C1891" s="276"/>
      <c r="D1891" s="276"/>
      <c r="E1891" s="276"/>
      <c r="F1891" s="276"/>
      <c r="G1891" s="276"/>
      <c r="H1891" s="276"/>
      <c r="I1891" s="276"/>
      <c r="J1891" s="276"/>
      <c r="K1891" s="276"/>
      <c r="L1891" s="276"/>
      <c r="M1891" s="276"/>
      <c r="N1891" s="276"/>
      <c r="O1891" s="276"/>
      <c r="P1891" s="277"/>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x14ac:dyDescent="0.25">
      <c r="A1892" s="275" t="s">
        <v>1715</v>
      </c>
      <c r="B1892" s="276"/>
      <c r="C1892" s="276"/>
      <c r="D1892" s="276"/>
      <c r="E1892" s="276"/>
      <c r="F1892" s="276"/>
      <c r="G1892" s="276"/>
      <c r="H1892" s="276"/>
      <c r="I1892" s="276"/>
      <c r="J1892" s="276"/>
      <c r="K1892" s="276"/>
      <c r="L1892" s="276"/>
      <c r="M1892" s="276"/>
      <c r="N1892" s="276"/>
      <c r="O1892" s="276"/>
      <c r="P1892" s="277"/>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6" t="s">
        <v>111</v>
      </c>
      <c r="B1894" s="266"/>
      <c r="C1894" s="266"/>
      <c r="D1894" s="266"/>
      <c r="E1894" s="266"/>
      <c r="F1894" s="266"/>
      <c r="G1894" s="266"/>
      <c r="H1894" s="266"/>
      <c r="I1894" s="266"/>
      <c r="J1894" s="266"/>
      <c r="K1894" s="266"/>
      <c r="L1894" s="266"/>
      <c r="M1894" s="266"/>
      <c r="N1894" s="266"/>
      <c r="O1894" s="266"/>
      <c r="P1894" s="266"/>
      <c r="Q1894" s="73" t="s">
        <v>99</v>
      </c>
      <c r="R1894" s="267" t="s">
        <v>100</v>
      </c>
      <c r="S1894" s="267"/>
      <c r="T1894" s="267"/>
      <c r="U1894" s="267"/>
      <c r="V1894" s="267"/>
      <c r="W1894" s="267"/>
      <c r="X1894" s="267"/>
      <c r="Y1894" s="267"/>
      <c r="Z1894" s="267"/>
      <c r="AA1894" s="267"/>
      <c r="AB1894" s="267"/>
      <c r="AC1894" s="267"/>
      <c r="AD1894" s="267"/>
      <c r="AE1894" s="267"/>
      <c r="AF1894" s="74" t="s">
        <v>99</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5" t="s">
        <v>1716</v>
      </c>
      <c r="B1895" s="276"/>
      <c r="C1895" s="276"/>
      <c r="D1895" s="276"/>
      <c r="E1895" s="276"/>
      <c r="F1895" s="276"/>
      <c r="G1895" s="276"/>
      <c r="H1895" s="276"/>
      <c r="I1895" s="276"/>
      <c r="J1895" s="276"/>
      <c r="K1895" s="276"/>
      <c r="L1895" s="276"/>
      <c r="M1895" s="276"/>
      <c r="N1895" s="276"/>
      <c r="O1895" s="276"/>
      <c r="P1895" s="277"/>
      <c r="Q1895" s="71">
        <v>2</v>
      </c>
      <c r="R1895" s="264"/>
      <c r="S1895" s="264"/>
      <c r="T1895" s="264"/>
      <c r="U1895" s="264"/>
      <c r="V1895" s="264"/>
      <c r="W1895" s="264"/>
      <c r="X1895" s="264"/>
      <c r="Y1895" s="264"/>
      <c r="Z1895" s="264"/>
      <c r="AA1895" s="264"/>
      <c r="AB1895" s="264"/>
      <c r="AC1895" s="264"/>
      <c r="AD1895" s="264"/>
      <c r="AE1895" s="264"/>
      <c r="AF1895" s="71">
        <v>2</v>
      </c>
      <c r="AG1895" s="264"/>
      <c r="AH1895" s="264"/>
      <c r="AI1895" s="264"/>
      <c r="AJ1895" s="264"/>
      <c r="AK1895" s="264"/>
      <c r="AL1895" s="264"/>
      <c r="AM1895" s="264"/>
      <c r="AN1895" s="264"/>
      <c r="AO1895" s="264"/>
      <c r="AP1895" s="264"/>
      <c r="AQ1895" s="264"/>
      <c r="AR1895" s="264"/>
      <c r="AS1895" s="264"/>
      <c r="AT1895" s="264"/>
    </row>
    <row r="1896" spans="1:46" ht="45" customHeight="1" x14ac:dyDescent="0.25">
      <c r="A1896" s="275" t="s">
        <v>1482</v>
      </c>
      <c r="B1896" s="276"/>
      <c r="C1896" s="276"/>
      <c r="D1896" s="276"/>
      <c r="E1896" s="276"/>
      <c r="F1896" s="276"/>
      <c r="G1896" s="276"/>
      <c r="H1896" s="276"/>
      <c r="I1896" s="276"/>
      <c r="J1896" s="276"/>
      <c r="K1896" s="276"/>
      <c r="L1896" s="276"/>
      <c r="M1896" s="276"/>
      <c r="N1896" s="276"/>
      <c r="O1896" s="276"/>
      <c r="P1896" s="277"/>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5" t="s">
        <v>1484</v>
      </c>
      <c r="B1897" s="276"/>
      <c r="C1897" s="276"/>
      <c r="D1897" s="276"/>
      <c r="E1897" s="276"/>
      <c r="F1897" s="276"/>
      <c r="G1897" s="276"/>
      <c r="H1897" s="276"/>
      <c r="I1897" s="276"/>
      <c r="J1897" s="276"/>
      <c r="K1897" s="276"/>
      <c r="L1897" s="276"/>
      <c r="M1897" s="276"/>
      <c r="N1897" s="276"/>
      <c r="O1897" s="276"/>
      <c r="P1897" s="277"/>
      <c r="Q1897" s="71">
        <v>2</v>
      </c>
      <c r="R1897" s="264"/>
      <c r="S1897" s="264"/>
      <c r="T1897" s="264"/>
      <c r="U1897" s="264"/>
      <c r="V1897" s="264"/>
      <c r="W1897" s="264"/>
      <c r="X1897" s="264"/>
      <c r="Y1897" s="264"/>
      <c r="Z1897" s="264"/>
      <c r="AA1897" s="264"/>
      <c r="AB1897" s="264"/>
      <c r="AC1897" s="264"/>
      <c r="AD1897" s="264"/>
      <c r="AE1897" s="264"/>
      <c r="AF1897" s="71">
        <v>2</v>
      </c>
      <c r="AG1897" s="264"/>
      <c r="AH1897" s="264"/>
      <c r="AI1897" s="264"/>
      <c r="AJ1897" s="264"/>
      <c r="AK1897" s="264"/>
      <c r="AL1897" s="264"/>
      <c r="AM1897" s="264"/>
      <c r="AN1897" s="264"/>
      <c r="AO1897" s="264"/>
      <c r="AP1897" s="264"/>
      <c r="AQ1897" s="264"/>
      <c r="AR1897" s="264"/>
      <c r="AS1897" s="264"/>
      <c r="AT1897" s="264"/>
    </row>
    <row r="1898" spans="1:46" ht="65.900000000000006" customHeight="1" x14ac:dyDescent="0.25">
      <c r="A1898" s="275" t="s">
        <v>1486</v>
      </c>
      <c r="B1898" s="276"/>
      <c r="C1898" s="276"/>
      <c r="D1898" s="276"/>
      <c r="E1898" s="276"/>
      <c r="F1898" s="276"/>
      <c r="G1898" s="276"/>
      <c r="H1898" s="276"/>
      <c r="I1898" s="276"/>
      <c r="J1898" s="276"/>
      <c r="K1898" s="276"/>
      <c r="L1898" s="276"/>
      <c r="M1898" s="276"/>
      <c r="N1898" s="276"/>
      <c r="O1898" s="276"/>
      <c r="P1898" s="277"/>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x14ac:dyDescent="0.25">
      <c r="A1899" s="275" t="s">
        <v>1717</v>
      </c>
      <c r="B1899" s="276"/>
      <c r="C1899" s="276"/>
      <c r="D1899" s="276"/>
      <c r="E1899" s="276"/>
      <c r="F1899" s="276"/>
      <c r="G1899" s="276"/>
      <c r="H1899" s="276"/>
      <c r="I1899" s="276"/>
      <c r="J1899" s="276"/>
      <c r="K1899" s="276"/>
      <c r="L1899" s="276"/>
      <c r="M1899" s="276"/>
      <c r="N1899" s="276"/>
      <c r="O1899" s="276"/>
      <c r="P1899" s="277"/>
      <c r="Q1899" s="71">
        <v>2</v>
      </c>
      <c r="R1899" s="264"/>
      <c r="S1899" s="264"/>
      <c r="T1899" s="264"/>
      <c r="U1899" s="264"/>
      <c r="V1899" s="264"/>
      <c r="W1899" s="264"/>
      <c r="X1899" s="264"/>
      <c r="Y1899" s="264"/>
      <c r="Z1899" s="264"/>
      <c r="AA1899" s="264"/>
      <c r="AB1899" s="264"/>
      <c r="AC1899" s="264"/>
      <c r="AD1899" s="264"/>
      <c r="AE1899" s="264"/>
      <c r="AF1899" s="71">
        <v>2</v>
      </c>
      <c r="AG1899" s="264"/>
      <c r="AH1899" s="264"/>
      <c r="AI1899" s="264"/>
      <c r="AJ1899" s="264"/>
      <c r="AK1899" s="264"/>
      <c r="AL1899" s="264"/>
      <c r="AM1899" s="264"/>
      <c r="AN1899" s="264"/>
      <c r="AO1899" s="264"/>
      <c r="AP1899" s="264"/>
      <c r="AQ1899" s="264"/>
      <c r="AR1899" s="264"/>
      <c r="AS1899" s="264"/>
      <c r="AT1899" s="264"/>
    </row>
    <row r="1900" spans="1:46" ht="18" customHeight="1" thickTop="1" x14ac:dyDescent="0.25"/>
    <row r="1902" spans="1:46" ht="45" customHeight="1" x14ac:dyDescent="0.25">
      <c r="A1902" s="272" t="s">
        <v>1718</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96</v>
      </c>
      <c r="AH1902" s="254"/>
      <c r="AI1902" s="254"/>
      <c r="AJ1902" s="254"/>
      <c r="AK1902" s="75">
        <f>(('Artículo 121 (resumen PI)'!C58*0.8+'Artículo 121 (resumen PI)'!F58*0.2)+('Artículo 121 (resumen PNT)'!C58*0.8+'Artículo 121 (resumen PNT)'!F58*0.2))/2</f>
        <v>100.00000000000003</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1719</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76</v>
      </c>
      <c r="B1907" s="269"/>
      <c r="C1907" s="269"/>
      <c r="D1907" s="269"/>
      <c r="E1907" s="269"/>
      <c r="F1907" s="269"/>
      <c r="G1907" s="269"/>
      <c r="H1907" s="269"/>
      <c r="I1907" s="269"/>
      <c r="J1907" s="269"/>
      <c r="K1907" s="269"/>
      <c r="L1907" s="269"/>
      <c r="M1907" s="269"/>
      <c r="N1907" s="269"/>
      <c r="O1907" s="269"/>
      <c r="P1907" s="269"/>
      <c r="Q1907" s="69" t="s">
        <v>99</v>
      </c>
      <c r="R1907" s="270" t="s">
        <v>100</v>
      </c>
      <c r="S1907" s="270"/>
      <c r="T1907" s="270"/>
      <c r="U1907" s="270"/>
      <c r="V1907" s="270"/>
      <c r="W1907" s="270"/>
      <c r="X1907" s="270"/>
      <c r="Y1907" s="270"/>
      <c r="Z1907" s="270"/>
      <c r="AA1907" s="270"/>
      <c r="AB1907" s="270"/>
      <c r="AC1907" s="270"/>
      <c r="AD1907" s="270"/>
      <c r="AE1907" s="270"/>
      <c r="AF1907" s="70" t="s">
        <v>99</v>
      </c>
      <c r="AG1907" s="271" t="s">
        <v>8</v>
      </c>
      <c r="AH1907" s="271"/>
      <c r="AI1907" s="271"/>
      <c r="AJ1907" s="271"/>
      <c r="AK1907" s="271"/>
      <c r="AL1907" s="271"/>
      <c r="AM1907" s="271"/>
      <c r="AN1907" s="271"/>
      <c r="AO1907" s="271"/>
      <c r="AP1907" s="271"/>
      <c r="AQ1907" s="271"/>
      <c r="AR1907" s="271"/>
      <c r="AS1907" s="271"/>
      <c r="AT1907" s="271"/>
    </row>
    <row r="1908" spans="1:46" ht="45" customHeight="1" x14ac:dyDescent="0.25">
      <c r="A1908" s="275" t="s">
        <v>1060</v>
      </c>
      <c r="B1908" s="276"/>
      <c r="C1908" s="276"/>
      <c r="D1908" s="276"/>
      <c r="E1908" s="276"/>
      <c r="F1908" s="276"/>
      <c r="G1908" s="276"/>
      <c r="H1908" s="276"/>
      <c r="I1908" s="276"/>
      <c r="J1908" s="276"/>
      <c r="K1908" s="276"/>
      <c r="L1908" s="276"/>
      <c r="M1908" s="276"/>
      <c r="N1908" s="276"/>
      <c r="O1908" s="276"/>
      <c r="P1908" s="277"/>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x14ac:dyDescent="0.25">
      <c r="A1909" s="275" t="s">
        <v>1062</v>
      </c>
      <c r="B1909" s="276"/>
      <c r="C1909" s="276"/>
      <c r="D1909" s="276"/>
      <c r="E1909" s="276"/>
      <c r="F1909" s="276"/>
      <c r="G1909" s="276"/>
      <c r="H1909" s="276"/>
      <c r="I1909" s="276"/>
      <c r="J1909" s="276"/>
      <c r="K1909" s="276"/>
      <c r="L1909" s="276"/>
      <c r="M1909" s="276"/>
      <c r="N1909" s="276"/>
      <c r="O1909" s="276"/>
      <c r="P1909" s="277"/>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x14ac:dyDescent="0.25">
      <c r="A1910" s="275" t="s">
        <v>1720</v>
      </c>
      <c r="B1910" s="276"/>
      <c r="C1910" s="276"/>
      <c r="D1910" s="276"/>
      <c r="E1910" s="276"/>
      <c r="F1910" s="276"/>
      <c r="G1910" s="276"/>
      <c r="H1910" s="276"/>
      <c r="I1910" s="276"/>
      <c r="J1910" s="276"/>
      <c r="K1910" s="276"/>
      <c r="L1910" s="276"/>
      <c r="M1910" s="276"/>
      <c r="N1910" s="276"/>
      <c r="O1910" s="276"/>
      <c r="P1910" s="277"/>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x14ac:dyDescent="0.25">
      <c r="A1911" s="275" t="s">
        <v>1721</v>
      </c>
      <c r="B1911" s="276"/>
      <c r="C1911" s="276"/>
      <c r="D1911" s="276"/>
      <c r="E1911" s="276"/>
      <c r="F1911" s="276"/>
      <c r="G1911" s="276"/>
      <c r="H1911" s="276"/>
      <c r="I1911" s="276"/>
      <c r="J1911" s="276"/>
      <c r="K1911" s="276"/>
      <c r="L1911" s="276"/>
      <c r="M1911" s="276"/>
      <c r="N1911" s="276"/>
      <c r="O1911" s="276"/>
      <c r="P1911" s="277"/>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75" t="s">
        <v>1722</v>
      </c>
      <c r="B1912" s="276"/>
      <c r="C1912" s="276"/>
      <c r="D1912" s="276"/>
      <c r="E1912" s="276"/>
      <c r="F1912" s="276"/>
      <c r="G1912" s="276"/>
      <c r="H1912" s="276"/>
      <c r="I1912" s="276"/>
      <c r="J1912" s="276"/>
      <c r="K1912" s="276"/>
      <c r="L1912" s="276"/>
      <c r="M1912" s="276"/>
      <c r="N1912" s="276"/>
      <c r="O1912" s="276"/>
      <c r="P1912" s="277"/>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75" t="s">
        <v>1723</v>
      </c>
      <c r="B1913" s="276"/>
      <c r="C1913" s="276"/>
      <c r="D1913" s="276"/>
      <c r="E1913" s="276"/>
      <c r="F1913" s="276"/>
      <c r="G1913" s="276"/>
      <c r="H1913" s="276"/>
      <c r="I1913" s="276"/>
      <c r="J1913" s="276"/>
      <c r="K1913" s="276"/>
      <c r="L1913" s="276"/>
      <c r="M1913" s="276"/>
      <c r="N1913" s="276"/>
      <c r="O1913" s="276"/>
      <c r="P1913" s="277"/>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x14ac:dyDescent="0.25">
      <c r="A1914" s="275" t="s">
        <v>1724</v>
      </c>
      <c r="B1914" s="276"/>
      <c r="C1914" s="276"/>
      <c r="D1914" s="276"/>
      <c r="E1914" s="276"/>
      <c r="F1914" s="276"/>
      <c r="G1914" s="276"/>
      <c r="H1914" s="276"/>
      <c r="I1914" s="276"/>
      <c r="J1914" s="276"/>
      <c r="K1914" s="276"/>
      <c r="L1914" s="276"/>
      <c r="M1914" s="276"/>
      <c r="N1914" s="276"/>
      <c r="O1914" s="276"/>
      <c r="P1914" s="277"/>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75" t="s">
        <v>1725</v>
      </c>
      <c r="B1915" s="276"/>
      <c r="C1915" s="276"/>
      <c r="D1915" s="276"/>
      <c r="E1915" s="276"/>
      <c r="F1915" s="276"/>
      <c r="G1915" s="276"/>
      <c r="H1915" s="276"/>
      <c r="I1915" s="276"/>
      <c r="J1915" s="276"/>
      <c r="K1915" s="276"/>
      <c r="L1915" s="276"/>
      <c r="M1915" s="276"/>
      <c r="N1915" s="276"/>
      <c r="O1915" s="276"/>
      <c r="P1915" s="277"/>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75" t="s">
        <v>1726</v>
      </c>
      <c r="B1916" s="276"/>
      <c r="C1916" s="276"/>
      <c r="D1916" s="276"/>
      <c r="E1916" s="276"/>
      <c r="F1916" s="276"/>
      <c r="G1916" s="276"/>
      <c r="H1916" s="276"/>
      <c r="I1916" s="276"/>
      <c r="J1916" s="276"/>
      <c r="K1916" s="276"/>
      <c r="L1916" s="276"/>
      <c r="M1916" s="276"/>
      <c r="N1916" s="276"/>
      <c r="O1916" s="276"/>
      <c r="P1916" s="277"/>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75" t="s">
        <v>1727</v>
      </c>
      <c r="B1917" s="276"/>
      <c r="C1917" s="276"/>
      <c r="D1917" s="276"/>
      <c r="E1917" s="276"/>
      <c r="F1917" s="276"/>
      <c r="G1917" s="276"/>
      <c r="H1917" s="276"/>
      <c r="I1917" s="276"/>
      <c r="J1917" s="276"/>
      <c r="K1917" s="276"/>
      <c r="L1917" s="276"/>
      <c r="M1917" s="276"/>
      <c r="N1917" s="276"/>
      <c r="O1917" s="276"/>
      <c r="P1917" s="277"/>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75" t="s">
        <v>1728</v>
      </c>
      <c r="B1918" s="276"/>
      <c r="C1918" s="276"/>
      <c r="D1918" s="276"/>
      <c r="E1918" s="276"/>
      <c r="F1918" s="276"/>
      <c r="G1918" s="276"/>
      <c r="H1918" s="276"/>
      <c r="I1918" s="276"/>
      <c r="J1918" s="276"/>
      <c r="K1918" s="276"/>
      <c r="L1918" s="276"/>
      <c r="M1918" s="276"/>
      <c r="N1918" s="276"/>
      <c r="O1918" s="276"/>
      <c r="P1918" s="277"/>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75" t="s">
        <v>1729</v>
      </c>
      <c r="B1919" s="276"/>
      <c r="C1919" s="276"/>
      <c r="D1919" s="276"/>
      <c r="E1919" s="276"/>
      <c r="F1919" s="276"/>
      <c r="G1919" s="276"/>
      <c r="H1919" s="276"/>
      <c r="I1919" s="276"/>
      <c r="J1919" s="276"/>
      <c r="K1919" s="276"/>
      <c r="L1919" s="276"/>
      <c r="M1919" s="276"/>
      <c r="N1919" s="276"/>
      <c r="O1919" s="276"/>
      <c r="P1919" s="277"/>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x14ac:dyDescent="0.25">
      <c r="A1920" s="275" t="s">
        <v>1730</v>
      </c>
      <c r="B1920" s="276"/>
      <c r="C1920" s="276"/>
      <c r="D1920" s="276"/>
      <c r="E1920" s="276"/>
      <c r="F1920" s="276"/>
      <c r="G1920" s="276"/>
      <c r="H1920" s="276"/>
      <c r="I1920" s="276"/>
      <c r="J1920" s="276"/>
      <c r="K1920" s="276"/>
      <c r="L1920" s="276"/>
      <c r="M1920" s="276"/>
      <c r="N1920" s="276"/>
      <c r="O1920" s="276"/>
      <c r="P1920" s="277"/>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x14ac:dyDescent="0.25">
      <c r="A1921" s="275" t="s">
        <v>1731</v>
      </c>
      <c r="B1921" s="276"/>
      <c r="C1921" s="276"/>
      <c r="D1921" s="276"/>
      <c r="E1921" s="276"/>
      <c r="F1921" s="276"/>
      <c r="G1921" s="276"/>
      <c r="H1921" s="276"/>
      <c r="I1921" s="276"/>
      <c r="J1921" s="276"/>
      <c r="K1921" s="276"/>
      <c r="L1921" s="276"/>
      <c r="M1921" s="276"/>
      <c r="N1921" s="276"/>
      <c r="O1921" s="276"/>
      <c r="P1921" s="277"/>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x14ac:dyDescent="0.25">
      <c r="A1922" s="275" t="s">
        <v>1732</v>
      </c>
      <c r="B1922" s="276"/>
      <c r="C1922" s="276"/>
      <c r="D1922" s="276"/>
      <c r="E1922" s="276"/>
      <c r="F1922" s="276"/>
      <c r="G1922" s="276"/>
      <c r="H1922" s="276"/>
      <c r="I1922" s="276"/>
      <c r="J1922" s="276"/>
      <c r="K1922" s="276"/>
      <c r="L1922" s="276"/>
      <c r="M1922" s="276"/>
      <c r="N1922" s="276"/>
      <c r="O1922" s="276"/>
      <c r="P1922" s="277"/>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x14ac:dyDescent="0.25">
      <c r="A1923" s="275" t="s">
        <v>1733</v>
      </c>
      <c r="B1923" s="276"/>
      <c r="C1923" s="276"/>
      <c r="D1923" s="276"/>
      <c r="E1923" s="276"/>
      <c r="F1923" s="276"/>
      <c r="G1923" s="276"/>
      <c r="H1923" s="276"/>
      <c r="I1923" s="276"/>
      <c r="J1923" s="276"/>
      <c r="K1923" s="276"/>
      <c r="L1923" s="276"/>
      <c r="M1923" s="276"/>
      <c r="N1923" s="276"/>
      <c r="O1923" s="276"/>
      <c r="P1923" s="277"/>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x14ac:dyDescent="0.25">
      <c r="A1924" s="275" t="s">
        <v>1734</v>
      </c>
      <c r="B1924" s="276"/>
      <c r="C1924" s="276"/>
      <c r="D1924" s="276"/>
      <c r="E1924" s="276"/>
      <c r="F1924" s="276"/>
      <c r="G1924" s="276"/>
      <c r="H1924" s="276"/>
      <c r="I1924" s="276"/>
      <c r="J1924" s="276"/>
      <c r="K1924" s="276"/>
      <c r="L1924" s="276"/>
      <c r="M1924" s="276"/>
      <c r="N1924" s="276"/>
      <c r="O1924" s="276"/>
      <c r="P1924" s="277"/>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x14ac:dyDescent="0.25">
      <c r="A1925" s="275" t="s">
        <v>1735</v>
      </c>
      <c r="B1925" s="276"/>
      <c r="C1925" s="276"/>
      <c r="D1925" s="276"/>
      <c r="E1925" s="276"/>
      <c r="F1925" s="276"/>
      <c r="G1925" s="276"/>
      <c r="H1925" s="276"/>
      <c r="I1925" s="276"/>
      <c r="J1925" s="276"/>
      <c r="K1925" s="276"/>
      <c r="L1925" s="276"/>
      <c r="M1925" s="276"/>
      <c r="N1925" s="276"/>
      <c r="O1925" s="276"/>
      <c r="P1925" s="277"/>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x14ac:dyDescent="0.25">
      <c r="A1926" s="275" t="s">
        <v>1736</v>
      </c>
      <c r="B1926" s="276"/>
      <c r="C1926" s="276"/>
      <c r="D1926" s="276"/>
      <c r="E1926" s="276"/>
      <c r="F1926" s="276"/>
      <c r="G1926" s="276"/>
      <c r="H1926" s="276"/>
      <c r="I1926" s="276"/>
      <c r="J1926" s="276"/>
      <c r="K1926" s="276"/>
      <c r="L1926" s="276"/>
      <c r="M1926" s="276"/>
      <c r="N1926" s="276"/>
      <c r="O1926" s="276"/>
      <c r="P1926" s="277"/>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x14ac:dyDescent="0.25">
      <c r="A1927" s="275" t="s">
        <v>1737</v>
      </c>
      <c r="B1927" s="276"/>
      <c r="C1927" s="276"/>
      <c r="D1927" s="276"/>
      <c r="E1927" s="276"/>
      <c r="F1927" s="276"/>
      <c r="G1927" s="276"/>
      <c r="H1927" s="276"/>
      <c r="I1927" s="276"/>
      <c r="J1927" s="276"/>
      <c r="K1927" s="276"/>
      <c r="L1927" s="276"/>
      <c r="M1927" s="276"/>
      <c r="N1927" s="276"/>
      <c r="O1927" s="276"/>
      <c r="P1927" s="277"/>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111</v>
      </c>
      <c r="B1929" s="266"/>
      <c r="C1929" s="266"/>
      <c r="D1929" s="266"/>
      <c r="E1929" s="266"/>
      <c r="F1929" s="266"/>
      <c r="G1929" s="266"/>
      <c r="H1929" s="266"/>
      <c r="I1929" s="266"/>
      <c r="J1929" s="266"/>
      <c r="K1929" s="266"/>
      <c r="L1929" s="266"/>
      <c r="M1929" s="266"/>
      <c r="N1929" s="266"/>
      <c r="O1929" s="266"/>
      <c r="P1929" s="266"/>
      <c r="Q1929" s="73" t="s">
        <v>99</v>
      </c>
      <c r="R1929" s="267" t="s">
        <v>100</v>
      </c>
      <c r="S1929" s="267"/>
      <c r="T1929" s="267"/>
      <c r="U1929" s="267"/>
      <c r="V1929" s="267"/>
      <c r="W1929" s="267"/>
      <c r="X1929" s="267"/>
      <c r="Y1929" s="267"/>
      <c r="Z1929" s="267"/>
      <c r="AA1929" s="267"/>
      <c r="AB1929" s="267"/>
      <c r="AC1929" s="267"/>
      <c r="AD1929" s="267"/>
      <c r="AE1929" s="267"/>
      <c r="AF1929" s="74" t="s">
        <v>99</v>
      </c>
      <c r="AG1929" s="268" t="s">
        <v>8</v>
      </c>
      <c r="AH1929" s="268"/>
      <c r="AI1929" s="268"/>
      <c r="AJ1929" s="268"/>
      <c r="AK1929" s="268"/>
      <c r="AL1929" s="268"/>
      <c r="AM1929" s="268"/>
      <c r="AN1929" s="268"/>
      <c r="AO1929" s="268"/>
      <c r="AP1929" s="268"/>
      <c r="AQ1929" s="268"/>
      <c r="AR1929" s="268"/>
      <c r="AS1929" s="268"/>
      <c r="AT1929" s="268"/>
    </row>
    <row r="1930" spans="1:46" ht="45" customHeight="1" x14ac:dyDescent="0.25">
      <c r="A1930" s="275" t="s">
        <v>1130</v>
      </c>
      <c r="B1930" s="276"/>
      <c r="C1930" s="276"/>
      <c r="D1930" s="276"/>
      <c r="E1930" s="276"/>
      <c r="F1930" s="276"/>
      <c r="G1930" s="276"/>
      <c r="H1930" s="276"/>
      <c r="I1930" s="276"/>
      <c r="J1930" s="276"/>
      <c r="K1930" s="276"/>
      <c r="L1930" s="276"/>
      <c r="M1930" s="276"/>
      <c r="N1930" s="276"/>
      <c r="O1930" s="276"/>
      <c r="P1930" s="277"/>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x14ac:dyDescent="0.25">
      <c r="A1931" s="275" t="s">
        <v>1132</v>
      </c>
      <c r="B1931" s="276"/>
      <c r="C1931" s="276"/>
      <c r="D1931" s="276"/>
      <c r="E1931" s="276"/>
      <c r="F1931" s="276"/>
      <c r="G1931" s="276"/>
      <c r="H1931" s="276"/>
      <c r="I1931" s="276"/>
      <c r="J1931" s="276"/>
      <c r="K1931" s="276"/>
      <c r="L1931" s="276"/>
      <c r="M1931" s="276"/>
      <c r="N1931" s="276"/>
      <c r="O1931" s="276"/>
      <c r="P1931" s="277"/>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x14ac:dyDescent="0.25">
      <c r="A1932" s="275" t="s">
        <v>1134</v>
      </c>
      <c r="B1932" s="276"/>
      <c r="C1932" s="276"/>
      <c r="D1932" s="276"/>
      <c r="E1932" s="276"/>
      <c r="F1932" s="276"/>
      <c r="G1932" s="276"/>
      <c r="H1932" s="276"/>
      <c r="I1932" s="276"/>
      <c r="J1932" s="276"/>
      <c r="K1932" s="276"/>
      <c r="L1932" s="276"/>
      <c r="M1932" s="276"/>
      <c r="N1932" s="276"/>
      <c r="O1932" s="276"/>
      <c r="P1932" s="277"/>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5" customHeight="1" x14ac:dyDescent="0.25">
      <c r="A1933" s="275" t="s">
        <v>1138</v>
      </c>
      <c r="B1933" s="276"/>
      <c r="C1933" s="276"/>
      <c r="D1933" s="276"/>
      <c r="E1933" s="276"/>
      <c r="F1933" s="276"/>
      <c r="G1933" s="276"/>
      <c r="H1933" s="276"/>
      <c r="I1933" s="276"/>
      <c r="J1933" s="276"/>
      <c r="K1933" s="276"/>
      <c r="L1933" s="276"/>
      <c r="M1933" s="276"/>
      <c r="N1933" s="276"/>
      <c r="O1933" s="276"/>
      <c r="P1933" s="277"/>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x14ac:dyDescent="0.25">
      <c r="A1934" s="275" t="s">
        <v>1738</v>
      </c>
      <c r="B1934" s="276"/>
      <c r="C1934" s="276"/>
      <c r="D1934" s="276"/>
      <c r="E1934" s="276"/>
      <c r="F1934" s="276"/>
      <c r="G1934" s="276"/>
      <c r="H1934" s="276"/>
      <c r="I1934" s="276"/>
      <c r="J1934" s="276"/>
      <c r="K1934" s="276"/>
      <c r="L1934" s="276"/>
      <c r="M1934" s="276"/>
      <c r="N1934" s="276"/>
      <c r="O1934" s="276"/>
      <c r="P1934" s="277"/>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1739</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96</v>
      </c>
      <c r="AH1937" s="278"/>
      <c r="AI1937" s="278"/>
      <c r="AJ1937" s="278"/>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1740</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x14ac:dyDescent="0.3">
      <c r="A1942" s="269" t="s">
        <v>76</v>
      </c>
      <c r="B1942" s="269"/>
      <c r="C1942" s="269"/>
      <c r="D1942" s="269"/>
      <c r="E1942" s="269"/>
      <c r="F1942" s="269"/>
      <c r="G1942" s="269"/>
      <c r="H1942" s="269"/>
      <c r="I1942" s="269"/>
      <c r="J1942" s="269"/>
      <c r="K1942" s="269"/>
      <c r="L1942" s="269"/>
      <c r="M1942" s="269"/>
      <c r="N1942" s="269"/>
      <c r="O1942" s="269"/>
      <c r="P1942" s="269"/>
      <c r="Q1942" s="69" t="s">
        <v>99</v>
      </c>
      <c r="R1942" s="270" t="s">
        <v>100</v>
      </c>
      <c r="S1942" s="270"/>
      <c r="T1942" s="270"/>
      <c r="U1942" s="270"/>
      <c r="V1942" s="270"/>
      <c r="W1942" s="270"/>
      <c r="X1942" s="270"/>
      <c r="Y1942" s="270"/>
      <c r="Z1942" s="270"/>
      <c r="AA1942" s="270"/>
      <c r="AB1942" s="270"/>
      <c r="AC1942" s="270"/>
      <c r="AD1942" s="270"/>
      <c r="AE1942" s="270"/>
      <c r="AF1942" s="70" t="s">
        <v>99</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5" t="s">
        <v>1060</v>
      </c>
      <c r="B1943" s="276"/>
      <c r="C1943" s="276"/>
      <c r="D1943" s="276"/>
      <c r="E1943" s="276"/>
      <c r="F1943" s="276"/>
      <c r="G1943" s="276"/>
      <c r="H1943" s="276"/>
      <c r="I1943" s="276"/>
      <c r="J1943" s="276"/>
      <c r="K1943" s="276"/>
      <c r="L1943" s="276"/>
      <c r="M1943" s="276"/>
      <c r="N1943" s="276"/>
      <c r="O1943" s="276"/>
      <c r="P1943" s="277"/>
      <c r="Q1943" s="71">
        <v>3</v>
      </c>
      <c r="R1943" s="264" t="s">
        <v>883</v>
      </c>
      <c r="S1943" s="264"/>
      <c r="T1943" s="264"/>
      <c r="U1943" s="264"/>
      <c r="V1943" s="264"/>
      <c r="W1943" s="264"/>
      <c r="X1943" s="264"/>
      <c r="Y1943" s="264"/>
      <c r="Z1943" s="264"/>
      <c r="AA1943" s="264"/>
      <c r="AB1943" s="264"/>
      <c r="AC1943" s="264"/>
      <c r="AD1943" s="264"/>
      <c r="AE1943" s="264"/>
      <c r="AF1943" s="71">
        <v>3</v>
      </c>
      <c r="AG1943" s="264" t="s">
        <v>883</v>
      </c>
      <c r="AH1943" s="264"/>
      <c r="AI1943" s="264"/>
      <c r="AJ1943" s="264"/>
      <c r="AK1943" s="264"/>
      <c r="AL1943" s="264"/>
      <c r="AM1943" s="264"/>
      <c r="AN1943" s="264"/>
      <c r="AO1943" s="264"/>
      <c r="AP1943" s="264"/>
      <c r="AQ1943" s="264"/>
      <c r="AR1943" s="264"/>
      <c r="AS1943" s="264"/>
      <c r="AT1943" s="264"/>
    </row>
    <row r="1944" spans="1:46" ht="45" customHeight="1" x14ac:dyDescent="0.25">
      <c r="A1944" s="275" t="s">
        <v>1092</v>
      </c>
      <c r="B1944" s="276"/>
      <c r="C1944" s="276"/>
      <c r="D1944" s="276"/>
      <c r="E1944" s="276"/>
      <c r="F1944" s="276"/>
      <c r="G1944" s="276"/>
      <c r="H1944" s="276"/>
      <c r="I1944" s="276"/>
      <c r="J1944" s="276"/>
      <c r="K1944" s="276"/>
      <c r="L1944" s="276"/>
      <c r="M1944" s="276"/>
      <c r="N1944" s="276"/>
      <c r="O1944" s="276"/>
      <c r="P1944" s="277"/>
      <c r="Q1944" s="71">
        <v>3</v>
      </c>
      <c r="R1944" s="265"/>
      <c r="S1944" s="265"/>
      <c r="T1944" s="265"/>
      <c r="U1944" s="265"/>
      <c r="V1944" s="265"/>
      <c r="W1944" s="265"/>
      <c r="X1944" s="265"/>
      <c r="Y1944" s="265"/>
      <c r="Z1944" s="265"/>
      <c r="AA1944" s="265"/>
      <c r="AB1944" s="265"/>
      <c r="AC1944" s="265"/>
      <c r="AD1944" s="265"/>
      <c r="AE1944" s="265"/>
      <c r="AF1944" s="71">
        <v>3</v>
      </c>
      <c r="AG1944" s="265"/>
      <c r="AH1944" s="265"/>
      <c r="AI1944" s="265"/>
      <c r="AJ1944" s="265"/>
      <c r="AK1944" s="265"/>
      <c r="AL1944" s="265"/>
      <c r="AM1944" s="265"/>
      <c r="AN1944" s="265"/>
      <c r="AO1944" s="265"/>
      <c r="AP1944" s="265"/>
      <c r="AQ1944" s="265"/>
      <c r="AR1944" s="265"/>
      <c r="AS1944" s="265"/>
      <c r="AT1944" s="265"/>
    </row>
    <row r="1945" spans="1:46" ht="68.150000000000006" customHeight="1" x14ac:dyDescent="0.25">
      <c r="A1945" s="275" t="s">
        <v>1741</v>
      </c>
      <c r="B1945" s="276"/>
      <c r="C1945" s="276"/>
      <c r="D1945" s="276"/>
      <c r="E1945" s="276"/>
      <c r="F1945" s="276"/>
      <c r="G1945" s="276"/>
      <c r="H1945" s="276"/>
      <c r="I1945" s="276"/>
      <c r="J1945" s="276"/>
      <c r="K1945" s="276"/>
      <c r="L1945" s="276"/>
      <c r="M1945" s="276"/>
      <c r="N1945" s="276"/>
      <c r="O1945" s="276"/>
      <c r="P1945" s="277"/>
      <c r="Q1945" s="71">
        <v>3</v>
      </c>
      <c r="R1945" s="265"/>
      <c r="S1945" s="265"/>
      <c r="T1945" s="265"/>
      <c r="U1945" s="265"/>
      <c r="V1945" s="265"/>
      <c r="W1945" s="265"/>
      <c r="X1945" s="265"/>
      <c r="Y1945" s="265"/>
      <c r="Z1945" s="265"/>
      <c r="AA1945" s="265"/>
      <c r="AB1945" s="265"/>
      <c r="AC1945" s="265"/>
      <c r="AD1945" s="265"/>
      <c r="AE1945" s="265"/>
      <c r="AF1945" s="71">
        <v>3</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75" t="s">
        <v>1742</v>
      </c>
      <c r="B1946" s="276"/>
      <c r="C1946" s="276"/>
      <c r="D1946" s="276"/>
      <c r="E1946" s="276"/>
      <c r="F1946" s="276"/>
      <c r="G1946" s="276"/>
      <c r="H1946" s="276"/>
      <c r="I1946" s="276"/>
      <c r="J1946" s="276"/>
      <c r="K1946" s="276"/>
      <c r="L1946" s="276"/>
      <c r="M1946" s="276"/>
      <c r="N1946" s="276"/>
      <c r="O1946" s="276"/>
      <c r="P1946" s="277"/>
      <c r="Q1946" s="71">
        <v>3</v>
      </c>
      <c r="R1946" s="265"/>
      <c r="S1946" s="265"/>
      <c r="T1946" s="265"/>
      <c r="U1946" s="265"/>
      <c r="V1946" s="265"/>
      <c r="W1946" s="265"/>
      <c r="X1946" s="265"/>
      <c r="Y1946" s="265"/>
      <c r="Z1946" s="265"/>
      <c r="AA1946" s="265"/>
      <c r="AB1946" s="265"/>
      <c r="AC1946" s="265"/>
      <c r="AD1946" s="265"/>
      <c r="AE1946" s="265"/>
      <c r="AF1946" s="71">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75" t="s">
        <v>1743</v>
      </c>
      <c r="B1947" s="276"/>
      <c r="C1947" s="276"/>
      <c r="D1947" s="276"/>
      <c r="E1947" s="276"/>
      <c r="F1947" s="276"/>
      <c r="G1947" s="276"/>
      <c r="H1947" s="276"/>
      <c r="I1947" s="276"/>
      <c r="J1947" s="276"/>
      <c r="K1947" s="276"/>
      <c r="L1947" s="276"/>
      <c r="M1947" s="276"/>
      <c r="N1947" s="276"/>
      <c r="O1947" s="276"/>
      <c r="P1947" s="277"/>
      <c r="Q1947" s="71">
        <v>3</v>
      </c>
      <c r="R1947" s="265"/>
      <c r="S1947" s="265"/>
      <c r="T1947" s="265"/>
      <c r="U1947" s="265"/>
      <c r="V1947" s="265"/>
      <c r="W1947" s="265"/>
      <c r="X1947" s="265"/>
      <c r="Y1947" s="265"/>
      <c r="Z1947" s="265"/>
      <c r="AA1947" s="265"/>
      <c r="AB1947" s="265"/>
      <c r="AC1947" s="265"/>
      <c r="AD1947" s="265"/>
      <c r="AE1947" s="265"/>
      <c r="AF1947" s="71">
        <v>3</v>
      </c>
      <c r="AG1947" s="265"/>
      <c r="AH1947" s="265"/>
      <c r="AI1947" s="265"/>
      <c r="AJ1947" s="265"/>
      <c r="AK1947" s="265"/>
      <c r="AL1947" s="265"/>
      <c r="AM1947" s="265"/>
      <c r="AN1947" s="265"/>
      <c r="AO1947" s="265"/>
      <c r="AP1947" s="265"/>
      <c r="AQ1947" s="265"/>
      <c r="AR1947" s="265"/>
      <c r="AS1947" s="265"/>
      <c r="AT1947" s="265"/>
    </row>
    <row r="1948" spans="1:46" ht="45" customHeight="1" x14ac:dyDescent="0.25">
      <c r="A1948" s="275" t="s">
        <v>1744</v>
      </c>
      <c r="B1948" s="276"/>
      <c r="C1948" s="276"/>
      <c r="D1948" s="276"/>
      <c r="E1948" s="276"/>
      <c r="F1948" s="276"/>
      <c r="G1948" s="276"/>
      <c r="H1948" s="276"/>
      <c r="I1948" s="276"/>
      <c r="J1948" s="276"/>
      <c r="K1948" s="276"/>
      <c r="L1948" s="276"/>
      <c r="M1948" s="276"/>
      <c r="N1948" s="276"/>
      <c r="O1948" s="276"/>
      <c r="P1948" s="277"/>
      <c r="Q1948" s="71">
        <v>3</v>
      </c>
      <c r="R1948" s="265"/>
      <c r="S1948" s="265"/>
      <c r="T1948" s="265"/>
      <c r="U1948" s="265"/>
      <c r="V1948" s="265"/>
      <c r="W1948" s="265"/>
      <c r="X1948" s="265"/>
      <c r="Y1948" s="265"/>
      <c r="Z1948" s="265"/>
      <c r="AA1948" s="265"/>
      <c r="AB1948" s="265"/>
      <c r="AC1948" s="265"/>
      <c r="AD1948" s="265"/>
      <c r="AE1948" s="265"/>
      <c r="AF1948" s="71">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75" t="s">
        <v>1745</v>
      </c>
      <c r="B1949" s="276"/>
      <c r="C1949" s="276"/>
      <c r="D1949" s="276"/>
      <c r="E1949" s="276"/>
      <c r="F1949" s="276"/>
      <c r="G1949" s="276"/>
      <c r="H1949" s="276"/>
      <c r="I1949" s="276"/>
      <c r="J1949" s="276"/>
      <c r="K1949" s="276"/>
      <c r="L1949" s="276"/>
      <c r="M1949" s="276"/>
      <c r="N1949" s="276"/>
      <c r="O1949" s="276"/>
      <c r="P1949" s="277"/>
      <c r="Q1949" s="71">
        <v>3</v>
      </c>
      <c r="R1949" s="264"/>
      <c r="S1949" s="264"/>
      <c r="T1949" s="264"/>
      <c r="U1949" s="264"/>
      <c r="V1949" s="264"/>
      <c r="W1949" s="264"/>
      <c r="X1949" s="264"/>
      <c r="Y1949" s="264"/>
      <c r="Z1949" s="264"/>
      <c r="AA1949" s="264"/>
      <c r="AB1949" s="264"/>
      <c r="AC1949" s="264"/>
      <c r="AD1949" s="264"/>
      <c r="AE1949" s="264"/>
      <c r="AF1949" s="71">
        <v>3</v>
      </c>
      <c r="AG1949" s="264"/>
      <c r="AH1949" s="264"/>
      <c r="AI1949" s="264"/>
      <c r="AJ1949" s="264"/>
      <c r="AK1949" s="264"/>
      <c r="AL1949" s="264"/>
      <c r="AM1949" s="264"/>
      <c r="AN1949" s="264"/>
      <c r="AO1949" s="264"/>
      <c r="AP1949" s="264"/>
      <c r="AQ1949" s="264"/>
      <c r="AR1949" s="264"/>
      <c r="AS1949" s="264"/>
      <c r="AT1949" s="264"/>
    </row>
    <row r="1950" spans="1:46" ht="45" customHeight="1" x14ac:dyDescent="0.25">
      <c r="A1950" s="275" t="s">
        <v>1746</v>
      </c>
      <c r="B1950" s="276"/>
      <c r="C1950" s="276"/>
      <c r="D1950" s="276"/>
      <c r="E1950" s="276"/>
      <c r="F1950" s="276"/>
      <c r="G1950" s="276"/>
      <c r="H1950" s="276"/>
      <c r="I1950" s="276"/>
      <c r="J1950" s="276"/>
      <c r="K1950" s="276"/>
      <c r="L1950" s="276"/>
      <c r="M1950" s="276"/>
      <c r="N1950" s="276"/>
      <c r="O1950" s="276"/>
      <c r="P1950" s="277"/>
      <c r="Q1950" s="71">
        <v>3</v>
      </c>
      <c r="R1950" s="264"/>
      <c r="S1950" s="264"/>
      <c r="T1950" s="264"/>
      <c r="U1950" s="264"/>
      <c r="V1950" s="264"/>
      <c r="W1950" s="264"/>
      <c r="X1950" s="264"/>
      <c r="Y1950" s="264"/>
      <c r="Z1950" s="264"/>
      <c r="AA1950" s="264"/>
      <c r="AB1950" s="264"/>
      <c r="AC1950" s="264"/>
      <c r="AD1950" s="264"/>
      <c r="AE1950" s="264"/>
      <c r="AF1950" s="71">
        <v>3</v>
      </c>
      <c r="AG1950" s="264"/>
      <c r="AH1950" s="264"/>
      <c r="AI1950" s="264"/>
      <c r="AJ1950" s="264"/>
      <c r="AK1950" s="264"/>
      <c r="AL1950" s="264"/>
      <c r="AM1950" s="264"/>
      <c r="AN1950" s="264"/>
      <c r="AO1950" s="264"/>
      <c r="AP1950" s="264"/>
      <c r="AQ1950" s="264"/>
      <c r="AR1950" s="264"/>
      <c r="AS1950" s="264"/>
      <c r="AT1950" s="264"/>
    </row>
    <row r="1951" spans="1:46" ht="45" customHeight="1" x14ac:dyDescent="0.25">
      <c r="A1951" s="275" t="s">
        <v>257</v>
      </c>
      <c r="B1951" s="276"/>
      <c r="C1951" s="276"/>
      <c r="D1951" s="276"/>
      <c r="E1951" s="276"/>
      <c r="F1951" s="276"/>
      <c r="G1951" s="276"/>
      <c r="H1951" s="276"/>
      <c r="I1951" s="276"/>
      <c r="J1951" s="276"/>
      <c r="K1951" s="276"/>
      <c r="L1951" s="276"/>
      <c r="M1951" s="276"/>
      <c r="N1951" s="276"/>
      <c r="O1951" s="276"/>
      <c r="P1951" s="277"/>
      <c r="Q1951" s="71">
        <v>3</v>
      </c>
      <c r="R1951" s="264"/>
      <c r="S1951" s="264"/>
      <c r="T1951" s="264"/>
      <c r="U1951" s="264"/>
      <c r="V1951" s="264"/>
      <c r="W1951" s="264"/>
      <c r="X1951" s="264"/>
      <c r="Y1951" s="264"/>
      <c r="Z1951" s="264"/>
      <c r="AA1951" s="264"/>
      <c r="AB1951" s="264"/>
      <c r="AC1951" s="264"/>
      <c r="AD1951" s="264"/>
      <c r="AE1951" s="264"/>
      <c r="AF1951" s="71">
        <v>3</v>
      </c>
      <c r="AG1951" s="264"/>
      <c r="AH1951" s="264"/>
      <c r="AI1951" s="264"/>
      <c r="AJ1951" s="264"/>
      <c r="AK1951" s="264"/>
      <c r="AL1951" s="264"/>
      <c r="AM1951" s="264"/>
      <c r="AN1951" s="264"/>
      <c r="AO1951" s="264"/>
      <c r="AP1951" s="264"/>
      <c r="AQ1951" s="264"/>
      <c r="AR1951" s="264"/>
      <c r="AS1951" s="264"/>
      <c r="AT1951" s="264"/>
    </row>
    <row r="1952" spans="1:46" ht="45" customHeight="1" x14ac:dyDescent="0.25">
      <c r="A1952" s="275" t="s">
        <v>1747</v>
      </c>
      <c r="B1952" s="276"/>
      <c r="C1952" s="276"/>
      <c r="D1952" s="276"/>
      <c r="E1952" s="276"/>
      <c r="F1952" s="276"/>
      <c r="G1952" s="276"/>
      <c r="H1952" s="276"/>
      <c r="I1952" s="276"/>
      <c r="J1952" s="276"/>
      <c r="K1952" s="276"/>
      <c r="L1952" s="276"/>
      <c r="M1952" s="276"/>
      <c r="N1952" s="276"/>
      <c r="O1952" s="276"/>
      <c r="P1952" s="277"/>
      <c r="Q1952" s="71">
        <v>3</v>
      </c>
      <c r="R1952" s="264"/>
      <c r="S1952" s="264"/>
      <c r="T1952" s="264"/>
      <c r="U1952" s="264"/>
      <c r="V1952" s="264"/>
      <c r="W1952" s="264"/>
      <c r="X1952" s="264"/>
      <c r="Y1952" s="264"/>
      <c r="Z1952" s="264"/>
      <c r="AA1952" s="264"/>
      <c r="AB1952" s="264"/>
      <c r="AC1952" s="264"/>
      <c r="AD1952" s="264"/>
      <c r="AE1952" s="264"/>
      <c r="AF1952" s="71">
        <v>3</v>
      </c>
      <c r="AG1952" s="264"/>
      <c r="AH1952" s="264"/>
      <c r="AI1952" s="264"/>
      <c r="AJ1952" s="264"/>
      <c r="AK1952" s="264"/>
      <c r="AL1952" s="264"/>
      <c r="AM1952" s="264"/>
      <c r="AN1952" s="264"/>
      <c r="AO1952" s="264"/>
      <c r="AP1952" s="264"/>
      <c r="AQ1952" s="264"/>
      <c r="AR1952" s="264"/>
      <c r="AS1952" s="264"/>
      <c r="AT1952" s="264"/>
    </row>
    <row r="1953" spans="1:46" ht="45" customHeight="1" x14ac:dyDescent="0.25">
      <c r="A1953" s="275" t="s">
        <v>1748</v>
      </c>
      <c r="B1953" s="276"/>
      <c r="C1953" s="276"/>
      <c r="D1953" s="276"/>
      <c r="E1953" s="276"/>
      <c r="F1953" s="276"/>
      <c r="G1953" s="276"/>
      <c r="H1953" s="276"/>
      <c r="I1953" s="276"/>
      <c r="J1953" s="276"/>
      <c r="K1953" s="276"/>
      <c r="L1953" s="276"/>
      <c r="M1953" s="276"/>
      <c r="N1953" s="276"/>
      <c r="O1953" s="276"/>
      <c r="P1953" s="277"/>
      <c r="Q1953" s="71">
        <v>3</v>
      </c>
      <c r="R1953" s="265"/>
      <c r="S1953" s="265"/>
      <c r="T1953" s="265"/>
      <c r="U1953" s="265"/>
      <c r="V1953" s="265"/>
      <c r="W1953" s="265"/>
      <c r="X1953" s="265"/>
      <c r="Y1953" s="265"/>
      <c r="Z1953" s="265"/>
      <c r="AA1953" s="265"/>
      <c r="AB1953" s="265"/>
      <c r="AC1953" s="265"/>
      <c r="AD1953" s="265"/>
      <c r="AE1953" s="265"/>
      <c r="AF1953" s="71">
        <v>3</v>
      </c>
      <c r="AG1953" s="265"/>
      <c r="AH1953" s="265"/>
      <c r="AI1953" s="265"/>
      <c r="AJ1953" s="265"/>
      <c r="AK1953" s="265"/>
      <c r="AL1953" s="265"/>
      <c r="AM1953" s="265"/>
      <c r="AN1953" s="265"/>
      <c r="AO1953" s="265"/>
      <c r="AP1953" s="265"/>
      <c r="AQ1953" s="265"/>
      <c r="AR1953" s="265"/>
      <c r="AS1953" s="265"/>
      <c r="AT1953" s="265"/>
    </row>
    <row r="1954" spans="1:46" ht="45" customHeight="1" x14ac:dyDescent="0.25">
      <c r="A1954" s="275" t="s">
        <v>1749</v>
      </c>
      <c r="B1954" s="276"/>
      <c r="C1954" s="276"/>
      <c r="D1954" s="276"/>
      <c r="E1954" s="276"/>
      <c r="F1954" s="276"/>
      <c r="G1954" s="276"/>
      <c r="H1954" s="276"/>
      <c r="I1954" s="276"/>
      <c r="J1954" s="276"/>
      <c r="K1954" s="276"/>
      <c r="L1954" s="276"/>
      <c r="M1954" s="276"/>
      <c r="N1954" s="276"/>
      <c r="O1954" s="276"/>
      <c r="P1954" s="277"/>
      <c r="Q1954" s="71">
        <v>3</v>
      </c>
      <c r="R1954" s="265"/>
      <c r="S1954" s="265"/>
      <c r="T1954" s="265"/>
      <c r="U1954" s="265"/>
      <c r="V1954" s="265"/>
      <c r="W1954" s="265"/>
      <c r="X1954" s="265"/>
      <c r="Y1954" s="265"/>
      <c r="Z1954" s="265"/>
      <c r="AA1954" s="265"/>
      <c r="AB1954" s="265"/>
      <c r="AC1954" s="265"/>
      <c r="AD1954" s="265"/>
      <c r="AE1954" s="265"/>
      <c r="AF1954" s="71">
        <v>3</v>
      </c>
      <c r="AG1954" s="265"/>
      <c r="AH1954" s="265"/>
      <c r="AI1954" s="265"/>
      <c r="AJ1954" s="265"/>
      <c r="AK1954" s="265"/>
      <c r="AL1954" s="265"/>
      <c r="AM1954" s="265"/>
      <c r="AN1954" s="265"/>
      <c r="AO1954" s="265"/>
      <c r="AP1954" s="265"/>
      <c r="AQ1954" s="265"/>
      <c r="AR1954" s="265"/>
      <c r="AS1954" s="265"/>
      <c r="AT1954" s="265"/>
    </row>
    <row r="1955" spans="1:46" ht="45" customHeight="1" x14ac:dyDescent="0.25">
      <c r="A1955" s="275" t="s">
        <v>1750</v>
      </c>
      <c r="B1955" s="276"/>
      <c r="C1955" s="276"/>
      <c r="D1955" s="276"/>
      <c r="E1955" s="276"/>
      <c r="F1955" s="276"/>
      <c r="G1955" s="276"/>
      <c r="H1955" s="276"/>
      <c r="I1955" s="276"/>
      <c r="J1955" s="276"/>
      <c r="K1955" s="276"/>
      <c r="L1955" s="276"/>
      <c r="M1955" s="276"/>
      <c r="N1955" s="276"/>
      <c r="O1955" s="276"/>
      <c r="P1955" s="277"/>
      <c r="Q1955" s="71">
        <v>3</v>
      </c>
      <c r="R1955" s="265"/>
      <c r="S1955" s="265"/>
      <c r="T1955" s="265"/>
      <c r="U1955" s="265"/>
      <c r="V1955" s="265"/>
      <c r="W1955" s="265"/>
      <c r="X1955" s="265"/>
      <c r="Y1955" s="265"/>
      <c r="Z1955" s="265"/>
      <c r="AA1955" s="265"/>
      <c r="AB1955" s="265"/>
      <c r="AC1955" s="265"/>
      <c r="AD1955" s="265"/>
      <c r="AE1955" s="265"/>
      <c r="AF1955" s="71">
        <v>3</v>
      </c>
      <c r="AG1955" s="265"/>
      <c r="AH1955" s="265"/>
      <c r="AI1955" s="265"/>
      <c r="AJ1955" s="265"/>
      <c r="AK1955" s="265"/>
      <c r="AL1955" s="265"/>
      <c r="AM1955" s="265"/>
      <c r="AN1955" s="265"/>
      <c r="AO1955" s="265"/>
      <c r="AP1955" s="265"/>
      <c r="AQ1955" s="265"/>
      <c r="AR1955" s="265"/>
      <c r="AS1955" s="265"/>
      <c r="AT1955" s="265"/>
    </row>
    <row r="1956" spans="1:46" ht="45" customHeight="1" x14ac:dyDescent="0.25">
      <c r="A1956" s="275" t="s">
        <v>1751</v>
      </c>
      <c r="B1956" s="276"/>
      <c r="C1956" s="276"/>
      <c r="D1956" s="276"/>
      <c r="E1956" s="276"/>
      <c r="F1956" s="276"/>
      <c r="G1956" s="276"/>
      <c r="H1956" s="276"/>
      <c r="I1956" s="276"/>
      <c r="J1956" s="276"/>
      <c r="K1956" s="276"/>
      <c r="L1956" s="276"/>
      <c r="M1956" s="276"/>
      <c r="N1956" s="276"/>
      <c r="O1956" s="276"/>
      <c r="P1956" s="277"/>
      <c r="Q1956" s="71">
        <v>3</v>
      </c>
      <c r="R1956" s="265"/>
      <c r="S1956" s="265"/>
      <c r="T1956" s="265"/>
      <c r="U1956" s="265"/>
      <c r="V1956" s="265"/>
      <c r="W1956" s="265"/>
      <c r="X1956" s="265"/>
      <c r="Y1956" s="265"/>
      <c r="Z1956" s="265"/>
      <c r="AA1956" s="265"/>
      <c r="AB1956" s="265"/>
      <c r="AC1956" s="265"/>
      <c r="AD1956" s="265"/>
      <c r="AE1956" s="265"/>
      <c r="AF1956" s="71">
        <v>3</v>
      </c>
      <c r="AG1956" s="265"/>
      <c r="AH1956" s="265"/>
      <c r="AI1956" s="265"/>
      <c r="AJ1956" s="265"/>
      <c r="AK1956" s="265"/>
      <c r="AL1956" s="265"/>
      <c r="AM1956" s="265"/>
      <c r="AN1956" s="265"/>
      <c r="AO1956" s="265"/>
      <c r="AP1956" s="265"/>
      <c r="AQ1956" s="265"/>
      <c r="AR1956" s="265"/>
      <c r="AS1956" s="265"/>
      <c r="AT1956" s="265"/>
    </row>
    <row r="1957" spans="1:46" ht="45" customHeight="1" x14ac:dyDescent="0.25">
      <c r="A1957" s="275" t="s">
        <v>1752</v>
      </c>
      <c r="B1957" s="276"/>
      <c r="C1957" s="276"/>
      <c r="D1957" s="276"/>
      <c r="E1957" s="276"/>
      <c r="F1957" s="276"/>
      <c r="G1957" s="276"/>
      <c r="H1957" s="276"/>
      <c r="I1957" s="276"/>
      <c r="J1957" s="276"/>
      <c r="K1957" s="276"/>
      <c r="L1957" s="276"/>
      <c r="M1957" s="276"/>
      <c r="N1957" s="276"/>
      <c r="O1957" s="276"/>
      <c r="P1957" s="277"/>
      <c r="Q1957" s="71">
        <v>3</v>
      </c>
      <c r="R1957" s="264"/>
      <c r="S1957" s="264"/>
      <c r="T1957" s="264"/>
      <c r="U1957" s="264"/>
      <c r="V1957" s="264"/>
      <c r="W1957" s="264"/>
      <c r="X1957" s="264"/>
      <c r="Y1957" s="264"/>
      <c r="Z1957" s="264"/>
      <c r="AA1957" s="264"/>
      <c r="AB1957" s="264"/>
      <c r="AC1957" s="264"/>
      <c r="AD1957" s="264"/>
      <c r="AE1957" s="264"/>
      <c r="AF1957" s="71">
        <v>3</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75" t="s">
        <v>1753</v>
      </c>
      <c r="B1958" s="276"/>
      <c r="C1958" s="276"/>
      <c r="D1958" s="276"/>
      <c r="E1958" s="276"/>
      <c r="F1958" s="276"/>
      <c r="G1958" s="276"/>
      <c r="H1958" s="276"/>
      <c r="I1958" s="276"/>
      <c r="J1958" s="276"/>
      <c r="K1958" s="276"/>
      <c r="L1958" s="276"/>
      <c r="M1958" s="276"/>
      <c r="N1958" s="276"/>
      <c r="O1958" s="276"/>
      <c r="P1958" s="277"/>
      <c r="Q1958" s="71">
        <v>3</v>
      </c>
      <c r="R1958" s="264"/>
      <c r="S1958" s="264"/>
      <c r="T1958" s="264"/>
      <c r="U1958" s="264"/>
      <c r="V1958" s="264"/>
      <c r="W1958" s="264"/>
      <c r="X1958" s="264"/>
      <c r="Y1958" s="264"/>
      <c r="Z1958" s="264"/>
      <c r="AA1958" s="264"/>
      <c r="AB1958" s="264"/>
      <c r="AC1958" s="264"/>
      <c r="AD1958" s="264"/>
      <c r="AE1958" s="264"/>
      <c r="AF1958" s="71">
        <v>3</v>
      </c>
      <c r="AG1958" s="264"/>
      <c r="AH1958" s="264"/>
      <c r="AI1958" s="264"/>
      <c r="AJ1958" s="264"/>
      <c r="AK1958" s="264"/>
      <c r="AL1958" s="264"/>
      <c r="AM1958" s="264"/>
      <c r="AN1958" s="264"/>
      <c r="AO1958" s="264"/>
      <c r="AP1958" s="264"/>
      <c r="AQ1958" s="264"/>
      <c r="AR1958" s="264"/>
      <c r="AS1958" s="264"/>
      <c r="AT1958" s="264"/>
    </row>
    <row r="1959" spans="1:46" ht="49.4" customHeight="1" x14ac:dyDescent="0.25">
      <c r="A1959" s="275" t="s">
        <v>1754</v>
      </c>
      <c r="B1959" s="276"/>
      <c r="C1959" s="276"/>
      <c r="D1959" s="276"/>
      <c r="E1959" s="276"/>
      <c r="F1959" s="276"/>
      <c r="G1959" s="276"/>
      <c r="H1959" s="276"/>
      <c r="I1959" s="276"/>
      <c r="J1959" s="276"/>
      <c r="K1959" s="276"/>
      <c r="L1959" s="276"/>
      <c r="M1959" s="276"/>
      <c r="N1959" s="276"/>
      <c r="O1959" s="276"/>
      <c r="P1959" s="277"/>
      <c r="Q1959" s="71">
        <v>3</v>
      </c>
      <c r="R1959" s="265"/>
      <c r="S1959" s="265"/>
      <c r="T1959" s="265"/>
      <c r="U1959" s="265"/>
      <c r="V1959" s="265"/>
      <c r="W1959" s="265"/>
      <c r="X1959" s="265"/>
      <c r="Y1959" s="265"/>
      <c r="Z1959" s="265"/>
      <c r="AA1959" s="265"/>
      <c r="AB1959" s="265"/>
      <c r="AC1959" s="265"/>
      <c r="AD1959" s="265"/>
      <c r="AE1959" s="265"/>
      <c r="AF1959" s="71">
        <v>3</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75" t="s">
        <v>1755</v>
      </c>
      <c r="B1960" s="276"/>
      <c r="C1960" s="276"/>
      <c r="D1960" s="276"/>
      <c r="E1960" s="276"/>
      <c r="F1960" s="276"/>
      <c r="G1960" s="276"/>
      <c r="H1960" s="276"/>
      <c r="I1960" s="276"/>
      <c r="J1960" s="276"/>
      <c r="K1960" s="276"/>
      <c r="L1960" s="276"/>
      <c r="M1960" s="276"/>
      <c r="N1960" s="276"/>
      <c r="O1960" s="276"/>
      <c r="P1960" s="277"/>
      <c r="Q1960" s="71">
        <v>3</v>
      </c>
      <c r="R1960" s="265"/>
      <c r="S1960" s="265"/>
      <c r="T1960" s="265"/>
      <c r="U1960" s="265"/>
      <c r="V1960" s="265"/>
      <c r="W1960" s="265"/>
      <c r="X1960" s="265"/>
      <c r="Y1960" s="265"/>
      <c r="Z1960" s="265"/>
      <c r="AA1960" s="265"/>
      <c r="AB1960" s="265"/>
      <c r="AC1960" s="265"/>
      <c r="AD1960" s="265"/>
      <c r="AE1960" s="265"/>
      <c r="AF1960" s="71">
        <v>3</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75" t="s">
        <v>1756</v>
      </c>
      <c r="B1961" s="276"/>
      <c r="C1961" s="276"/>
      <c r="D1961" s="276"/>
      <c r="E1961" s="276"/>
      <c r="F1961" s="276"/>
      <c r="G1961" s="276"/>
      <c r="H1961" s="276"/>
      <c r="I1961" s="276"/>
      <c r="J1961" s="276"/>
      <c r="K1961" s="276"/>
      <c r="L1961" s="276"/>
      <c r="M1961" s="276"/>
      <c r="N1961" s="276"/>
      <c r="O1961" s="276"/>
      <c r="P1961" s="277"/>
      <c r="Q1961" s="71">
        <v>3</v>
      </c>
      <c r="R1961" s="265"/>
      <c r="S1961" s="265"/>
      <c r="T1961" s="265"/>
      <c r="U1961" s="265"/>
      <c r="V1961" s="265"/>
      <c r="W1961" s="265"/>
      <c r="X1961" s="265"/>
      <c r="Y1961" s="265"/>
      <c r="Z1961" s="265"/>
      <c r="AA1961" s="265"/>
      <c r="AB1961" s="265"/>
      <c r="AC1961" s="265"/>
      <c r="AD1961" s="265"/>
      <c r="AE1961" s="265"/>
      <c r="AF1961" s="71">
        <v>3</v>
      </c>
      <c r="AG1961" s="265"/>
      <c r="AH1961" s="265"/>
      <c r="AI1961" s="265"/>
      <c r="AJ1961" s="265"/>
      <c r="AK1961" s="265"/>
      <c r="AL1961" s="265"/>
      <c r="AM1961" s="265"/>
      <c r="AN1961" s="265"/>
      <c r="AO1961" s="265"/>
      <c r="AP1961" s="265"/>
      <c r="AQ1961" s="265"/>
      <c r="AR1961" s="265"/>
      <c r="AS1961" s="265"/>
      <c r="AT1961" s="265"/>
    </row>
    <row r="1962" spans="1:46" ht="41.5" customHeight="1" x14ac:dyDescent="0.25">
      <c r="A1962" s="275" t="s">
        <v>1757</v>
      </c>
      <c r="B1962" s="276"/>
      <c r="C1962" s="276"/>
      <c r="D1962" s="276"/>
      <c r="E1962" s="276"/>
      <c r="F1962" s="276"/>
      <c r="G1962" s="276"/>
      <c r="H1962" s="276"/>
      <c r="I1962" s="276"/>
      <c r="J1962" s="276"/>
      <c r="K1962" s="276"/>
      <c r="L1962" s="276"/>
      <c r="M1962" s="276"/>
      <c r="N1962" s="276"/>
      <c r="O1962" s="276"/>
      <c r="P1962" s="277"/>
      <c r="Q1962" s="71">
        <v>3</v>
      </c>
      <c r="R1962" s="264"/>
      <c r="S1962" s="264"/>
      <c r="T1962" s="264"/>
      <c r="U1962" s="264"/>
      <c r="V1962" s="264"/>
      <c r="W1962" s="264"/>
      <c r="X1962" s="264"/>
      <c r="Y1962" s="264"/>
      <c r="Z1962" s="264"/>
      <c r="AA1962" s="264"/>
      <c r="AB1962" s="264"/>
      <c r="AC1962" s="264"/>
      <c r="AD1962" s="264"/>
      <c r="AE1962" s="264"/>
      <c r="AF1962" s="71">
        <v>3</v>
      </c>
      <c r="AG1962" s="264"/>
      <c r="AH1962" s="264"/>
      <c r="AI1962" s="264"/>
      <c r="AJ1962" s="264"/>
      <c r="AK1962" s="264"/>
      <c r="AL1962" s="264"/>
      <c r="AM1962" s="264"/>
      <c r="AN1962" s="264"/>
      <c r="AO1962" s="264"/>
      <c r="AP1962" s="264"/>
      <c r="AQ1962" s="264"/>
      <c r="AR1962" s="264"/>
      <c r="AS1962" s="264"/>
      <c r="AT1962" s="264"/>
    </row>
    <row r="1963" spans="1:46" ht="66" customHeight="1" x14ac:dyDescent="0.25">
      <c r="A1963" s="275" t="s">
        <v>1758</v>
      </c>
      <c r="B1963" s="276"/>
      <c r="C1963" s="276"/>
      <c r="D1963" s="276"/>
      <c r="E1963" s="276"/>
      <c r="F1963" s="276"/>
      <c r="G1963" s="276"/>
      <c r="H1963" s="276"/>
      <c r="I1963" s="276"/>
      <c r="J1963" s="276"/>
      <c r="K1963" s="276"/>
      <c r="L1963" s="276"/>
      <c r="M1963" s="276"/>
      <c r="N1963" s="276"/>
      <c r="O1963" s="276"/>
      <c r="P1963" s="277"/>
      <c r="Q1963" s="71">
        <v>3</v>
      </c>
      <c r="R1963" s="264"/>
      <c r="S1963" s="264"/>
      <c r="T1963" s="264"/>
      <c r="U1963" s="264"/>
      <c r="V1963" s="264"/>
      <c r="W1963" s="264"/>
      <c r="X1963" s="264"/>
      <c r="Y1963" s="264"/>
      <c r="Z1963" s="264"/>
      <c r="AA1963" s="264"/>
      <c r="AB1963" s="264"/>
      <c r="AC1963" s="264"/>
      <c r="AD1963" s="264"/>
      <c r="AE1963" s="264"/>
      <c r="AF1963" s="71">
        <v>3</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75" t="s">
        <v>1759</v>
      </c>
      <c r="B1964" s="276"/>
      <c r="C1964" s="276"/>
      <c r="D1964" s="276"/>
      <c r="E1964" s="276"/>
      <c r="F1964" s="276"/>
      <c r="G1964" s="276"/>
      <c r="H1964" s="276"/>
      <c r="I1964" s="276"/>
      <c r="J1964" s="276"/>
      <c r="K1964" s="276"/>
      <c r="L1964" s="276"/>
      <c r="M1964" s="276"/>
      <c r="N1964" s="276"/>
      <c r="O1964" s="276"/>
      <c r="P1964" s="277"/>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75" t="s">
        <v>1760</v>
      </c>
      <c r="B1965" s="276"/>
      <c r="C1965" s="276"/>
      <c r="D1965" s="276"/>
      <c r="E1965" s="276"/>
      <c r="F1965" s="276"/>
      <c r="G1965" s="276"/>
      <c r="H1965" s="276"/>
      <c r="I1965" s="276"/>
      <c r="J1965" s="276"/>
      <c r="K1965" s="276"/>
      <c r="L1965" s="276"/>
      <c r="M1965" s="276"/>
      <c r="N1965" s="276"/>
      <c r="O1965" s="276"/>
      <c r="P1965" s="277"/>
      <c r="Q1965" s="71">
        <v>3</v>
      </c>
      <c r="R1965" s="265"/>
      <c r="S1965" s="265"/>
      <c r="T1965" s="265"/>
      <c r="U1965" s="265"/>
      <c r="V1965" s="265"/>
      <c r="W1965" s="265"/>
      <c r="X1965" s="265"/>
      <c r="Y1965" s="265"/>
      <c r="Z1965" s="265"/>
      <c r="AA1965" s="265"/>
      <c r="AB1965" s="265"/>
      <c r="AC1965" s="265"/>
      <c r="AD1965" s="265"/>
      <c r="AE1965" s="265"/>
      <c r="AF1965" s="71">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75" t="s">
        <v>1761</v>
      </c>
      <c r="B1966" s="276"/>
      <c r="C1966" s="276"/>
      <c r="D1966" s="276"/>
      <c r="E1966" s="276"/>
      <c r="F1966" s="276"/>
      <c r="G1966" s="276"/>
      <c r="H1966" s="276"/>
      <c r="I1966" s="276"/>
      <c r="J1966" s="276"/>
      <c r="K1966" s="276"/>
      <c r="L1966" s="276"/>
      <c r="M1966" s="276"/>
      <c r="N1966" s="276"/>
      <c r="O1966" s="276"/>
      <c r="P1966" s="277"/>
      <c r="Q1966" s="71">
        <v>3</v>
      </c>
      <c r="R1966" s="265"/>
      <c r="S1966" s="265"/>
      <c r="T1966" s="265"/>
      <c r="U1966" s="265"/>
      <c r="V1966" s="265"/>
      <c r="W1966" s="265"/>
      <c r="X1966" s="265"/>
      <c r="Y1966" s="265"/>
      <c r="Z1966" s="265"/>
      <c r="AA1966" s="265"/>
      <c r="AB1966" s="265"/>
      <c r="AC1966" s="265"/>
      <c r="AD1966" s="265"/>
      <c r="AE1966" s="265"/>
      <c r="AF1966" s="71">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75" t="s">
        <v>1762</v>
      </c>
      <c r="B1967" s="276"/>
      <c r="C1967" s="276"/>
      <c r="D1967" s="276"/>
      <c r="E1967" s="276"/>
      <c r="F1967" s="276"/>
      <c r="G1967" s="276"/>
      <c r="H1967" s="276"/>
      <c r="I1967" s="276"/>
      <c r="J1967" s="276"/>
      <c r="K1967" s="276"/>
      <c r="L1967" s="276"/>
      <c r="M1967" s="276"/>
      <c r="N1967" s="276"/>
      <c r="O1967" s="276"/>
      <c r="P1967" s="277"/>
      <c r="Q1967" s="71">
        <v>3</v>
      </c>
      <c r="R1967" s="265"/>
      <c r="S1967" s="265"/>
      <c r="T1967" s="265"/>
      <c r="U1967" s="265"/>
      <c r="V1967" s="265"/>
      <c r="W1967" s="265"/>
      <c r="X1967" s="265"/>
      <c r="Y1967" s="265"/>
      <c r="Z1967" s="265"/>
      <c r="AA1967" s="265"/>
      <c r="AB1967" s="265"/>
      <c r="AC1967" s="265"/>
      <c r="AD1967" s="265"/>
      <c r="AE1967" s="265"/>
      <c r="AF1967" s="71">
        <v>3</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75" t="s">
        <v>1763</v>
      </c>
      <c r="B1968" s="276"/>
      <c r="C1968" s="276"/>
      <c r="D1968" s="276"/>
      <c r="E1968" s="276"/>
      <c r="F1968" s="276"/>
      <c r="G1968" s="276"/>
      <c r="H1968" s="276"/>
      <c r="I1968" s="276"/>
      <c r="J1968" s="276"/>
      <c r="K1968" s="276"/>
      <c r="L1968" s="276"/>
      <c r="M1968" s="276"/>
      <c r="N1968" s="276"/>
      <c r="O1968" s="276"/>
      <c r="P1968" s="277"/>
      <c r="Q1968" s="71">
        <v>3</v>
      </c>
      <c r="R1968" s="264"/>
      <c r="S1968" s="264"/>
      <c r="T1968" s="264"/>
      <c r="U1968" s="264"/>
      <c r="V1968" s="264"/>
      <c r="W1968" s="264"/>
      <c r="X1968" s="264"/>
      <c r="Y1968" s="264"/>
      <c r="Z1968" s="264"/>
      <c r="AA1968" s="264"/>
      <c r="AB1968" s="264"/>
      <c r="AC1968" s="264"/>
      <c r="AD1968" s="264"/>
      <c r="AE1968" s="264"/>
      <c r="AF1968" s="71">
        <v>3</v>
      </c>
      <c r="AG1968" s="264"/>
      <c r="AH1968" s="264"/>
      <c r="AI1968" s="264"/>
      <c r="AJ1968" s="264"/>
      <c r="AK1968" s="264"/>
      <c r="AL1968" s="264"/>
      <c r="AM1968" s="264"/>
      <c r="AN1968" s="264"/>
      <c r="AO1968" s="264"/>
      <c r="AP1968" s="264"/>
      <c r="AQ1968" s="264"/>
      <c r="AR1968" s="264"/>
      <c r="AS1968" s="264"/>
      <c r="AT1968" s="264"/>
    </row>
    <row r="1969" spans="1:46" ht="45" customHeight="1" x14ac:dyDescent="0.25">
      <c r="A1969" s="275" t="s">
        <v>1764</v>
      </c>
      <c r="B1969" s="276"/>
      <c r="C1969" s="276"/>
      <c r="D1969" s="276"/>
      <c r="E1969" s="276"/>
      <c r="F1969" s="276"/>
      <c r="G1969" s="276"/>
      <c r="H1969" s="276"/>
      <c r="I1969" s="276"/>
      <c r="J1969" s="276"/>
      <c r="K1969" s="276"/>
      <c r="L1969" s="276"/>
      <c r="M1969" s="276"/>
      <c r="N1969" s="276"/>
      <c r="O1969" s="276"/>
      <c r="P1969" s="277"/>
      <c r="Q1969" s="71">
        <v>3</v>
      </c>
      <c r="R1969" s="264"/>
      <c r="S1969" s="264"/>
      <c r="T1969" s="264"/>
      <c r="U1969" s="264"/>
      <c r="V1969" s="264"/>
      <c r="W1969" s="264"/>
      <c r="X1969" s="264"/>
      <c r="Y1969" s="264"/>
      <c r="Z1969" s="264"/>
      <c r="AA1969" s="264"/>
      <c r="AB1969" s="264"/>
      <c r="AC1969" s="264"/>
      <c r="AD1969" s="264"/>
      <c r="AE1969" s="264"/>
      <c r="AF1969" s="71">
        <v>3</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75" t="s">
        <v>1765</v>
      </c>
      <c r="B1970" s="276"/>
      <c r="C1970" s="276"/>
      <c r="D1970" s="276"/>
      <c r="E1970" s="276"/>
      <c r="F1970" s="276"/>
      <c r="G1970" s="276"/>
      <c r="H1970" s="276"/>
      <c r="I1970" s="276"/>
      <c r="J1970" s="276"/>
      <c r="K1970" s="276"/>
      <c r="L1970" s="276"/>
      <c r="M1970" s="276"/>
      <c r="N1970" s="276"/>
      <c r="O1970" s="276"/>
      <c r="P1970" s="277"/>
      <c r="Q1970" s="71">
        <v>3</v>
      </c>
      <c r="R1970" s="265"/>
      <c r="S1970" s="265"/>
      <c r="T1970" s="265"/>
      <c r="U1970" s="265"/>
      <c r="V1970" s="265"/>
      <c r="W1970" s="265"/>
      <c r="X1970" s="265"/>
      <c r="Y1970" s="265"/>
      <c r="Z1970" s="265"/>
      <c r="AA1970" s="265"/>
      <c r="AB1970" s="265"/>
      <c r="AC1970" s="265"/>
      <c r="AD1970" s="265"/>
      <c r="AE1970" s="265"/>
      <c r="AF1970" s="71">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6" t="s">
        <v>111</v>
      </c>
      <c r="B1972" s="266"/>
      <c r="C1972" s="266"/>
      <c r="D1972" s="266"/>
      <c r="E1972" s="266"/>
      <c r="F1972" s="266"/>
      <c r="G1972" s="266"/>
      <c r="H1972" s="266"/>
      <c r="I1972" s="266"/>
      <c r="J1972" s="266"/>
      <c r="K1972" s="266"/>
      <c r="L1972" s="266"/>
      <c r="M1972" s="266"/>
      <c r="N1972" s="266"/>
      <c r="O1972" s="266"/>
      <c r="P1972" s="266"/>
      <c r="Q1972" s="73" t="s">
        <v>99</v>
      </c>
      <c r="R1972" s="267" t="s">
        <v>100</v>
      </c>
      <c r="S1972" s="267"/>
      <c r="T1972" s="267"/>
      <c r="U1972" s="267"/>
      <c r="V1972" s="267"/>
      <c r="W1972" s="267"/>
      <c r="X1972" s="267"/>
      <c r="Y1972" s="267"/>
      <c r="Z1972" s="267"/>
      <c r="AA1972" s="267"/>
      <c r="AB1972" s="267"/>
      <c r="AC1972" s="267"/>
      <c r="AD1972" s="267"/>
      <c r="AE1972" s="267"/>
      <c r="AF1972" s="74" t="s">
        <v>99</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5" t="s">
        <v>1766</v>
      </c>
      <c r="B1973" s="276"/>
      <c r="C1973" s="276"/>
      <c r="D1973" s="276"/>
      <c r="E1973" s="276"/>
      <c r="F1973" s="276"/>
      <c r="G1973" s="276"/>
      <c r="H1973" s="276"/>
      <c r="I1973" s="276"/>
      <c r="J1973" s="276"/>
      <c r="K1973" s="276"/>
      <c r="L1973" s="276"/>
      <c r="M1973" s="276"/>
      <c r="N1973" s="276"/>
      <c r="O1973" s="276"/>
      <c r="P1973" s="277"/>
      <c r="Q1973" s="71">
        <v>3</v>
      </c>
      <c r="R1973" s="264" t="s">
        <v>883</v>
      </c>
      <c r="S1973" s="264"/>
      <c r="T1973" s="264"/>
      <c r="U1973" s="264"/>
      <c r="V1973" s="264"/>
      <c r="W1973" s="264"/>
      <c r="X1973" s="264"/>
      <c r="Y1973" s="264"/>
      <c r="Z1973" s="264"/>
      <c r="AA1973" s="264"/>
      <c r="AB1973" s="264"/>
      <c r="AC1973" s="264"/>
      <c r="AD1973" s="264"/>
      <c r="AE1973" s="264"/>
      <c r="AF1973" s="71">
        <v>3</v>
      </c>
      <c r="AG1973" s="264" t="s">
        <v>883</v>
      </c>
      <c r="AH1973" s="264"/>
      <c r="AI1973" s="264"/>
      <c r="AJ1973" s="264"/>
      <c r="AK1973" s="264"/>
      <c r="AL1973" s="264"/>
      <c r="AM1973" s="264"/>
      <c r="AN1973" s="264"/>
      <c r="AO1973" s="264"/>
      <c r="AP1973" s="264"/>
      <c r="AQ1973" s="264"/>
      <c r="AR1973" s="264"/>
      <c r="AS1973" s="264"/>
      <c r="AT1973" s="264"/>
    </row>
    <row r="1974" spans="1:46" ht="45" customHeight="1" x14ac:dyDescent="0.25">
      <c r="A1974" s="275" t="s">
        <v>1767</v>
      </c>
      <c r="B1974" s="276"/>
      <c r="C1974" s="276"/>
      <c r="D1974" s="276"/>
      <c r="E1974" s="276"/>
      <c r="F1974" s="276"/>
      <c r="G1974" s="276"/>
      <c r="H1974" s="276"/>
      <c r="I1974" s="276"/>
      <c r="J1974" s="276"/>
      <c r="K1974" s="276"/>
      <c r="L1974" s="276"/>
      <c r="M1974" s="276"/>
      <c r="N1974" s="276"/>
      <c r="O1974" s="276"/>
      <c r="P1974" s="277"/>
      <c r="Q1974" s="71">
        <v>3</v>
      </c>
      <c r="R1974" s="265"/>
      <c r="S1974" s="265"/>
      <c r="T1974" s="265"/>
      <c r="U1974" s="265"/>
      <c r="V1974" s="265"/>
      <c r="W1974" s="265"/>
      <c r="X1974" s="265"/>
      <c r="Y1974" s="265"/>
      <c r="Z1974" s="265"/>
      <c r="AA1974" s="265"/>
      <c r="AB1974" s="265"/>
      <c r="AC1974" s="265"/>
      <c r="AD1974" s="265"/>
      <c r="AE1974" s="265"/>
      <c r="AF1974" s="71">
        <v>3</v>
      </c>
      <c r="AG1974" s="265"/>
      <c r="AH1974" s="265"/>
      <c r="AI1974" s="265"/>
      <c r="AJ1974" s="265"/>
      <c r="AK1974" s="265"/>
      <c r="AL1974" s="265"/>
      <c r="AM1974" s="265"/>
      <c r="AN1974" s="265"/>
      <c r="AO1974" s="265"/>
      <c r="AP1974" s="265"/>
      <c r="AQ1974" s="265"/>
      <c r="AR1974" s="265"/>
      <c r="AS1974" s="265"/>
      <c r="AT1974" s="265"/>
    </row>
    <row r="1975" spans="1:46" ht="50.15" customHeight="1" x14ac:dyDescent="0.25">
      <c r="A1975" s="275" t="s">
        <v>1768</v>
      </c>
      <c r="B1975" s="276"/>
      <c r="C1975" s="276"/>
      <c r="D1975" s="276"/>
      <c r="E1975" s="276"/>
      <c r="F1975" s="276"/>
      <c r="G1975" s="276"/>
      <c r="H1975" s="276"/>
      <c r="I1975" s="276"/>
      <c r="J1975" s="276"/>
      <c r="K1975" s="276"/>
      <c r="L1975" s="276"/>
      <c r="M1975" s="276"/>
      <c r="N1975" s="276"/>
      <c r="O1975" s="276"/>
      <c r="P1975" s="277"/>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63.65" customHeight="1" x14ac:dyDescent="0.25">
      <c r="A1976" s="275" t="s">
        <v>1769</v>
      </c>
      <c r="B1976" s="276"/>
      <c r="C1976" s="276"/>
      <c r="D1976" s="276"/>
      <c r="E1976" s="276"/>
      <c r="F1976" s="276"/>
      <c r="G1976" s="276"/>
      <c r="H1976" s="276"/>
      <c r="I1976" s="276"/>
      <c r="J1976" s="276"/>
      <c r="K1976" s="276"/>
      <c r="L1976" s="276"/>
      <c r="M1976" s="276"/>
      <c r="N1976" s="276"/>
      <c r="O1976" s="276"/>
      <c r="P1976" s="277"/>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x14ac:dyDescent="0.25">
      <c r="A1977" s="275" t="s">
        <v>1770</v>
      </c>
      <c r="B1977" s="276"/>
      <c r="C1977" s="276"/>
      <c r="D1977" s="276"/>
      <c r="E1977" s="276"/>
      <c r="F1977" s="276"/>
      <c r="G1977" s="276"/>
      <c r="H1977" s="276"/>
      <c r="I1977" s="276"/>
      <c r="J1977" s="276"/>
      <c r="K1977" s="276"/>
      <c r="L1977" s="276"/>
      <c r="M1977" s="276"/>
      <c r="N1977" s="276"/>
      <c r="O1977" s="276"/>
      <c r="P1977" s="277"/>
      <c r="Q1977" s="71">
        <v>3</v>
      </c>
      <c r="R1977" s="264"/>
      <c r="S1977" s="264"/>
      <c r="T1977" s="264"/>
      <c r="U1977" s="264"/>
      <c r="V1977" s="264"/>
      <c r="W1977" s="264"/>
      <c r="X1977" s="264"/>
      <c r="Y1977" s="264"/>
      <c r="Z1977" s="264"/>
      <c r="AA1977" s="264"/>
      <c r="AB1977" s="264"/>
      <c r="AC1977" s="264"/>
      <c r="AD1977" s="264"/>
      <c r="AE1977" s="264"/>
      <c r="AF1977" s="71">
        <v>3</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1771</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96</v>
      </c>
      <c r="AH1980" s="278"/>
      <c r="AI1980" s="278"/>
      <c r="AJ1980" s="278"/>
      <c r="AK1980" s="75">
        <f>(('Artículo 121 (resumen PI)'!C60*0.8+'Artículo 121 (resumen PI)'!F60*0.2)+('Artículo 121 (resumen PNT)'!C60*0.8+'Artículo 121 (resumen PNT)'!F60*0.2))/2</f>
        <v>99</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1772</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76</v>
      </c>
      <c r="B1985" s="269"/>
      <c r="C1985" s="269"/>
      <c r="D1985" s="269"/>
      <c r="E1985" s="269"/>
      <c r="F1985" s="269"/>
      <c r="G1985" s="269"/>
      <c r="H1985" s="269"/>
      <c r="I1985" s="269"/>
      <c r="J1985" s="269"/>
      <c r="K1985" s="269"/>
      <c r="L1985" s="269"/>
      <c r="M1985" s="269"/>
      <c r="N1985" s="269"/>
      <c r="O1985" s="269"/>
      <c r="P1985" s="269"/>
      <c r="Q1985" s="69" t="s">
        <v>99</v>
      </c>
      <c r="R1985" s="270" t="s">
        <v>100</v>
      </c>
      <c r="S1985" s="270"/>
      <c r="T1985" s="270"/>
      <c r="U1985" s="270"/>
      <c r="V1985" s="270"/>
      <c r="W1985" s="270"/>
      <c r="X1985" s="270"/>
      <c r="Y1985" s="270"/>
      <c r="Z1985" s="270"/>
      <c r="AA1985" s="270"/>
      <c r="AB1985" s="270"/>
      <c r="AC1985" s="270"/>
      <c r="AD1985" s="270"/>
      <c r="AE1985" s="270"/>
      <c r="AF1985" s="70" t="s">
        <v>99</v>
      </c>
      <c r="AG1985" s="271" t="s">
        <v>8</v>
      </c>
      <c r="AH1985" s="271"/>
      <c r="AI1985" s="271"/>
      <c r="AJ1985" s="271"/>
      <c r="AK1985" s="271"/>
      <c r="AL1985" s="271"/>
      <c r="AM1985" s="271"/>
      <c r="AN1985" s="271"/>
      <c r="AO1985" s="271"/>
      <c r="AP1985" s="271"/>
      <c r="AQ1985" s="271"/>
      <c r="AR1985" s="271"/>
      <c r="AS1985" s="271"/>
      <c r="AT1985" s="271"/>
    </row>
    <row r="1986" spans="1:46" ht="45" customHeight="1" x14ac:dyDescent="0.25">
      <c r="A1986" s="275" t="s">
        <v>1060</v>
      </c>
      <c r="B1986" s="276"/>
      <c r="C1986" s="276"/>
      <c r="D1986" s="276"/>
      <c r="E1986" s="276"/>
      <c r="F1986" s="276"/>
      <c r="G1986" s="276"/>
      <c r="H1986" s="276"/>
      <c r="I1986" s="276"/>
      <c r="J1986" s="276"/>
      <c r="K1986" s="276"/>
      <c r="L1986" s="276"/>
      <c r="M1986" s="276"/>
      <c r="N1986" s="276"/>
      <c r="O1986" s="276"/>
      <c r="P1986" s="277"/>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x14ac:dyDescent="0.25">
      <c r="A1987" s="275" t="s">
        <v>1062</v>
      </c>
      <c r="B1987" s="276"/>
      <c r="C1987" s="276"/>
      <c r="D1987" s="276"/>
      <c r="E1987" s="276"/>
      <c r="F1987" s="276"/>
      <c r="G1987" s="276"/>
      <c r="H1987" s="276"/>
      <c r="I1987" s="276"/>
      <c r="J1987" s="276"/>
      <c r="K1987" s="276"/>
      <c r="L1987" s="276"/>
      <c r="M1987" s="276"/>
      <c r="N1987" s="276"/>
      <c r="O1987" s="276"/>
      <c r="P1987" s="277"/>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900000000000006" customHeight="1" x14ac:dyDescent="0.25">
      <c r="A1988" s="275" t="s">
        <v>1773</v>
      </c>
      <c r="B1988" s="276"/>
      <c r="C1988" s="276"/>
      <c r="D1988" s="276"/>
      <c r="E1988" s="276"/>
      <c r="F1988" s="276"/>
      <c r="G1988" s="276"/>
      <c r="H1988" s="276"/>
      <c r="I1988" s="276"/>
      <c r="J1988" s="276"/>
      <c r="K1988" s="276"/>
      <c r="L1988" s="276"/>
      <c r="M1988" s="276"/>
      <c r="N1988" s="276"/>
      <c r="O1988" s="276"/>
      <c r="P1988" s="277"/>
      <c r="Q1988" s="71">
        <v>2</v>
      </c>
      <c r="R1988" s="279"/>
      <c r="S1988" s="279"/>
      <c r="T1988" s="279"/>
      <c r="U1988" s="279"/>
      <c r="V1988" s="279"/>
      <c r="W1988" s="279"/>
      <c r="X1988" s="279"/>
      <c r="Y1988" s="279"/>
      <c r="Z1988" s="279"/>
      <c r="AA1988" s="279"/>
      <c r="AB1988" s="279"/>
      <c r="AC1988" s="279"/>
      <c r="AD1988" s="279"/>
      <c r="AE1988" s="279"/>
      <c r="AF1988" s="71">
        <v>2</v>
      </c>
      <c r="AG1988" s="279"/>
      <c r="AH1988" s="279"/>
      <c r="AI1988" s="279"/>
      <c r="AJ1988" s="279"/>
      <c r="AK1988" s="279"/>
      <c r="AL1988" s="279"/>
      <c r="AM1988" s="279"/>
      <c r="AN1988" s="279"/>
      <c r="AO1988" s="279"/>
      <c r="AP1988" s="279"/>
      <c r="AQ1988" s="279"/>
      <c r="AR1988" s="279"/>
      <c r="AS1988" s="279"/>
      <c r="AT1988" s="279"/>
    </row>
    <row r="1989" spans="1:46" ht="69" customHeight="1" x14ac:dyDescent="0.25">
      <c r="A1989" s="275" t="s">
        <v>1774</v>
      </c>
      <c r="B1989" s="276"/>
      <c r="C1989" s="276"/>
      <c r="D1989" s="276"/>
      <c r="E1989" s="276"/>
      <c r="F1989" s="276"/>
      <c r="G1989" s="276"/>
      <c r="H1989" s="276"/>
      <c r="I1989" s="276"/>
      <c r="J1989" s="276"/>
      <c r="K1989" s="276"/>
      <c r="L1989" s="276"/>
      <c r="M1989" s="276"/>
      <c r="N1989" s="276"/>
      <c r="O1989" s="276"/>
      <c r="P1989" s="277"/>
      <c r="Q1989" s="71">
        <v>2</v>
      </c>
      <c r="R1989" s="279"/>
      <c r="S1989" s="279"/>
      <c r="T1989" s="279"/>
      <c r="U1989" s="279"/>
      <c r="V1989" s="279"/>
      <c r="W1989" s="279"/>
      <c r="X1989" s="279"/>
      <c r="Y1989" s="279"/>
      <c r="Z1989" s="279"/>
      <c r="AA1989" s="279"/>
      <c r="AB1989" s="279"/>
      <c r="AC1989" s="279"/>
      <c r="AD1989" s="279"/>
      <c r="AE1989" s="279"/>
      <c r="AF1989" s="71">
        <v>2</v>
      </c>
      <c r="AG1989" s="279"/>
      <c r="AH1989" s="279"/>
      <c r="AI1989" s="279"/>
      <c r="AJ1989" s="279"/>
      <c r="AK1989" s="279"/>
      <c r="AL1989" s="279"/>
      <c r="AM1989" s="279"/>
      <c r="AN1989" s="279"/>
      <c r="AO1989" s="279"/>
      <c r="AP1989" s="279"/>
      <c r="AQ1989" s="279"/>
      <c r="AR1989" s="279"/>
      <c r="AS1989" s="279"/>
      <c r="AT1989" s="279"/>
    </row>
    <row r="1990" spans="1:46" ht="45" customHeight="1" x14ac:dyDescent="0.25">
      <c r="A1990" s="275" t="s">
        <v>1775</v>
      </c>
      <c r="B1990" s="276"/>
      <c r="C1990" s="276"/>
      <c r="D1990" s="276"/>
      <c r="E1990" s="276"/>
      <c r="F1990" s="276"/>
      <c r="G1990" s="276"/>
      <c r="H1990" s="276"/>
      <c r="I1990" s="276"/>
      <c r="J1990" s="276"/>
      <c r="K1990" s="276"/>
      <c r="L1990" s="276"/>
      <c r="M1990" s="276"/>
      <c r="N1990" s="276"/>
      <c r="O1990" s="276"/>
      <c r="P1990" s="277"/>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x14ac:dyDescent="0.25">
      <c r="A1991" s="275" t="s">
        <v>1776</v>
      </c>
      <c r="B1991" s="276"/>
      <c r="C1991" s="276"/>
      <c r="D1991" s="276"/>
      <c r="E1991" s="276"/>
      <c r="F1991" s="276"/>
      <c r="G1991" s="276"/>
      <c r="H1991" s="276"/>
      <c r="I1991" s="276"/>
      <c r="J1991" s="276"/>
      <c r="K1991" s="276"/>
      <c r="L1991" s="276"/>
      <c r="M1991" s="276"/>
      <c r="N1991" s="276"/>
      <c r="O1991" s="276"/>
      <c r="P1991" s="277"/>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x14ac:dyDescent="0.25">
      <c r="A1992" s="275" t="s">
        <v>1777</v>
      </c>
      <c r="B1992" s="276"/>
      <c r="C1992" s="276"/>
      <c r="D1992" s="276"/>
      <c r="E1992" s="276"/>
      <c r="F1992" s="276"/>
      <c r="G1992" s="276"/>
      <c r="H1992" s="276"/>
      <c r="I1992" s="276"/>
      <c r="J1992" s="276"/>
      <c r="K1992" s="276"/>
      <c r="L1992" s="276"/>
      <c r="M1992" s="276"/>
      <c r="N1992" s="276"/>
      <c r="O1992" s="276"/>
      <c r="P1992" s="277"/>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111</v>
      </c>
      <c r="B1994" s="266"/>
      <c r="C1994" s="266"/>
      <c r="D1994" s="266"/>
      <c r="E1994" s="266"/>
      <c r="F1994" s="266"/>
      <c r="G1994" s="266"/>
      <c r="H1994" s="266"/>
      <c r="I1994" s="266"/>
      <c r="J1994" s="266"/>
      <c r="K1994" s="266"/>
      <c r="L1994" s="266"/>
      <c r="M1994" s="266"/>
      <c r="N1994" s="266"/>
      <c r="O1994" s="266"/>
      <c r="P1994" s="266"/>
      <c r="Q1994" s="73" t="s">
        <v>99</v>
      </c>
      <c r="R1994" s="267" t="s">
        <v>100</v>
      </c>
      <c r="S1994" s="267"/>
      <c r="T1994" s="267"/>
      <c r="U1994" s="267"/>
      <c r="V1994" s="267"/>
      <c r="W1994" s="267"/>
      <c r="X1994" s="267"/>
      <c r="Y1994" s="267"/>
      <c r="Z1994" s="267"/>
      <c r="AA1994" s="267"/>
      <c r="AB1994" s="267"/>
      <c r="AC1994" s="267"/>
      <c r="AD1994" s="267"/>
      <c r="AE1994" s="267"/>
      <c r="AF1994" s="74" t="s">
        <v>99</v>
      </c>
      <c r="AG1994" s="268" t="s">
        <v>8</v>
      </c>
      <c r="AH1994" s="268"/>
      <c r="AI1994" s="268"/>
      <c r="AJ1994" s="268"/>
      <c r="AK1994" s="268"/>
      <c r="AL1994" s="268"/>
      <c r="AM1994" s="268"/>
      <c r="AN1994" s="268"/>
      <c r="AO1994" s="268"/>
      <c r="AP1994" s="268"/>
      <c r="AQ1994" s="268"/>
      <c r="AR1994" s="268"/>
      <c r="AS1994" s="268"/>
      <c r="AT1994" s="268"/>
    </row>
    <row r="1995" spans="1:46" ht="45" customHeight="1" x14ac:dyDescent="0.25">
      <c r="A1995" s="263" t="s">
        <v>1778</v>
      </c>
      <c r="B1995" s="263" t="s">
        <v>1779</v>
      </c>
      <c r="C1995" s="263" t="s">
        <v>1779</v>
      </c>
      <c r="D1995" s="263" t="s">
        <v>1779</v>
      </c>
      <c r="E1995" s="263" t="s">
        <v>1779</v>
      </c>
      <c r="F1995" s="263" t="s">
        <v>1779</v>
      </c>
      <c r="G1995" s="263" t="s">
        <v>1779</v>
      </c>
      <c r="H1995" s="263" t="s">
        <v>1779</v>
      </c>
      <c r="I1995" s="263" t="s">
        <v>1779</v>
      </c>
      <c r="J1995" s="263" t="s">
        <v>1779</v>
      </c>
      <c r="K1995" s="263" t="s">
        <v>1779</v>
      </c>
      <c r="L1995" s="263" t="s">
        <v>1779</v>
      </c>
      <c r="M1995" s="263" t="s">
        <v>1779</v>
      </c>
      <c r="N1995" s="263" t="s">
        <v>1779</v>
      </c>
      <c r="O1995" s="263" t="s">
        <v>1779</v>
      </c>
      <c r="P1995" s="263" t="s">
        <v>1779</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x14ac:dyDescent="0.25">
      <c r="A1996" s="263" t="s">
        <v>1780</v>
      </c>
      <c r="B1996" s="263" t="s">
        <v>1781</v>
      </c>
      <c r="C1996" s="263" t="s">
        <v>1781</v>
      </c>
      <c r="D1996" s="263" t="s">
        <v>1781</v>
      </c>
      <c r="E1996" s="263" t="s">
        <v>1781</v>
      </c>
      <c r="F1996" s="263" t="s">
        <v>1781</v>
      </c>
      <c r="G1996" s="263" t="s">
        <v>1781</v>
      </c>
      <c r="H1996" s="263" t="s">
        <v>1781</v>
      </c>
      <c r="I1996" s="263" t="s">
        <v>1781</v>
      </c>
      <c r="J1996" s="263" t="s">
        <v>1781</v>
      </c>
      <c r="K1996" s="263" t="s">
        <v>1781</v>
      </c>
      <c r="L1996" s="263" t="s">
        <v>1781</v>
      </c>
      <c r="M1996" s="263" t="s">
        <v>1781</v>
      </c>
      <c r="N1996" s="263" t="s">
        <v>1781</v>
      </c>
      <c r="O1996" s="263" t="s">
        <v>1781</v>
      </c>
      <c r="P1996" s="263" t="s">
        <v>1781</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1782</v>
      </c>
      <c r="B1997" s="263" t="s">
        <v>1783</v>
      </c>
      <c r="C1997" s="263" t="s">
        <v>1783</v>
      </c>
      <c r="D1997" s="263" t="s">
        <v>1783</v>
      </c>
      <c r="E1997" s="263" t="s">
        <v>1783</v>
      </c>
      <c r="F1997" s="263" t="s">
        <v>1783</v>
      </c>
      <c r="G1997" s="263" t="s">
        <v>1783</v>
      </c>
      <c r="H1997" s="263" t="s">
        <v>1783</v>
      </c>
      <c r="I1997" s="263" t="s">
        <v>1783</v>
      </c>
      <c r="J1997" s="263" t="s">
        <v>1783</v>
      </c>
      <c r="K1997" s="263" t="s">
        <v>1783</v>
      </c>
      <c r="L1997" s="263" t="s">
        <v>1783</v>
      </c>
      <c r="M1997" s="263" t="s">
        <v>1783</v>
      </c>
      <c r="N1997" s="263" t="s">
        <v>1783</v>
      </c>
      <c r="O1997" s="263" t="s">
        <v>1783</v>
      </c>
      <c r="P1997" s="263" t="s">
        <v>1783</v>
      </c>
      <c r="Q1997" s="71">
        <v>1</v>
      </c>
      <c r="R1997" s="264" t="s">
        <v>1784</v>
      </c>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400000000000006" customHeight="1" x14ac:dyDescent="0.25">
      <c r="A1998" s="263" t="s">
        <v>1785</v>
      </c>
      <c r="B1998" s="263" t="s">
        <v>1786</v>
      </c>
      <c r="C1998" s="263" t="s">
        <v>1786</v>
      </c>
      <c r="D1998" s="263" t="s">
        <v>1786</v>
      </c>
      <c r="E1998" s="263" t="s">
        <v>1786</v>
      </c>
      <c r="F1998" s="263" t="s">
        <v>1786</v>
      </c>
      <c r="G1998" s="263" t="s">
        <v>1786</v>
      </c>
      <c r="H1998" s="263" t="s">
        <v>1786</v>
      </c>
      <c r="I1998" s="263" t="s">
        <v>1786</v>
      </c>
      <c r="J1998" s="263" t="s">
        <v>1786</v>
      </c>
      <c r="K1998" s="263" t="s">
        <v>1786</v>
      </c>
      <c r="L1998" s="263" t="s">
        <v>1786</v>
      </c>
      <c r="M1998" s="263" t="s">
        <v>1786</v>
      </c>
      <c r="N1998" s="263" t="s">
        <v>1786</v>
      </c>
      <c r="O1998" s="263" t="s">
        <v>1786</v>
      </c>
      <c r="P1998" s="263" t="s">
        <v>1786</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x14ac:dyDescent="0.25">
      <c r="A1999" s="263" t="s">
        <v>1787</v>
      </c>
      <c r="B1999" s="263" t="s">
        <v>1788</v>
      </c>
      <c r="C1999" s="263" t="s">
        <v>1788</v>
      </c>
      <c r="D1999" s="263" t="s">
        <v>1788</v>
      </c>
      <c r="E1999" s="263" t="s">
        <v>1788</v>
      </c>
      <c r="F1999" s="263" t="s">
        <v>1788</v>
      </c>
      <c r="G1999" s="263" t="s">
        <v>1788</v>
      </c>
      <c r="H1999" s="263" t="s">
        <v>1788</v>
      </c>
      <c r="I1999" s="263" t="s">
        <v>1788</v>
      </c>
      <c r="J1999" s="263" t="s">
        <v>1788</v>
      </c>
      <c r="K1999" s="263" t="s">
        <v>1788</v>
      </c>
      <c r="L1999" s="263" t="s">
        <v>1788</v>
      </c>
      <c r="M1999" s="263" t="s">
        <v>1788</v>
      </c>
      <c r="N1999" s="263" t="s">
        <v>1788</v>
      </c>
      <c r="O1999" s="263" t="s">
        <v>1788</v>
      </c>
      <c r="P1999" s="263" t="s">
        <v>1788</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1789</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96</v>
      </c>
      <c r="AH2002" s="254"/>
      <c r="AI2002" s="254"/>
      <c r="AJ2002" s="254"/>
      <c r="AK2002" s="75">
        <f>(('Artículo 121 (resumen PI)'!C61*0.8+'Artículo 121 (resumen PI)'!F61*0.2)+('Artículo 121 (resumen PNT)'!C61*0.8+'Artículo 121 (resumen PNT)'!F61*0.2))/2</f>
        <v>98.999999999999972</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1790</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76</v>
      </c>
      <c r="B2007" s="269"/>
      <c r="C2007" s="269"/>
      <c r="D2007" s="269"/>
      <c r="E2007" s="269"/>
      <c r="F2007" s="269"/>
      <c r="G2007" s="269"/>
      <c r="H2007" s="269"/>
      <c r="I2007" s="269"/>
      <c r="J2007" s="269"/>
      <c r="K2007" s="269"/>
      <c r="L2007" s="269"/>
      <c r="M2007" s="269"/>
      <c r="N2007" s="269"/>
      <c r="O2007" s="269"/>
      <c r="P2007" s="269"/>
      <c r="Q2007" s="69" t="s">
        <v>99</v>
      </c>
      <c r="R2007" s="270" t="s">
        <v>100</v>
      </c>
      <c r="S2007" s="270"/>
      <c r="T2007" s="270"/>
      <c r="U2007" s="270"/>
      <c r="V2007" s="270"/>
      <c r="W2007" s="270"/>
      <c r="X2007" s="270"/>
      <c r="Y2007" s="270"/>
      <c r="Z2007" s="270"/>
      <c r="AA2007" s="270"/>
      <c r="AB2007" s="270"/>
      <c r="AC2007" s="270"/>
      <c r="AD2007" s="270"/>
      <c r="AE2007" s="270"/>
      <c r="AF2007" s="70" t="s">
        <v>99</v>
      </c>
      <c r="AG2007" s="271" t="s">
        <v>8</v>
      </c>
      <c r="AH2007" s="271"/>
      <c r="AI2007" s="271"/>
      <c r="AJ2007" s="271"/>
      <c r="AK2007" s="271"/>
      <c r="AL2007" s="271"/>
      <c r="AM2007" s="271"/>
      <c r="AN2007" s="271"/>
      <c r="AO2007" s="271"/>
      <c r="AP2007" s="271"/>
      <c r="AQ2007" s="271"/>
      <c r="AR2007" s="271"/>
      <c r="AS2007" s="271"/>
      <c r="AT2007" s="271"/>
    </row>
    <row r="2008" spans="1:46" ht="45" customHeight="1" x14ac:dyDescent="0.25">
      <c r="A2008" s="275" t="s">
        <v>1060</v>
      </c>
      <c r="B2008" s="276"/>
      <c r="C2008" s="276"/>
      <c r="D2008" s="276"/>
      <c r="E2008" s="276"/>
      <c r="F2008" s="276"/>
      <c r="G2008" s="276"/>
      <c r="H2008" s="276"/>
      <c r="I2008" s="276"/>
      <c r="J2008" s="276"/>
      <c r="K2008" s="276"/>
      <c r="L2008" s="276"/>
      <c r="M2008" s="276"/>
      <c r="N2008" s="276"/>
      <c r="O2008" s="276"/>
      <c r="P2008" s="277"/>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5">
      <c r="A2009" s="275" t="s">
        <v>1062</v>
      </c>
      <c r="B2009" s="276"/>
      <c r="C2009" s="276"/>
      <c r="D2009" s="276"/>
      <c r="E2009" s="276"/>
      <c r="F2009" s="276"/>
      <c r="G2009" s="276"/>
      <c r="H2009" s="276"/>
      <c r="I2009" s="276"/>
      <c r="J2009" s="276"/>
      <c r="K2009" s="276"/>
      <c r="L2009" s="276"/>
      <c r="M2009" s="276"/>
      <c r="N2009" s="276"/>
      <c r="O2009" s="276"/>
      <c r="P2009" s="277"/>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5">
      <c r="A2010" s="275" t="s">
        <v>1791</v>
      </c>
      <c r="B2010" s="276"/>
      <c r="C2010" s="276"/>
      <c r="D2010" s="276"/>
      <c r="E2010" s="276"/>
      <c r="F2010" s="276"/>
      <c r="G2010" s="276"/>
      <c r="H2010" s="276"/>
      <c r="I2010" s="276"/>
      <c r="J2010" s="276"/>
      <c r="K2010" s="276"/>
      <c r="L2010" s="276"/>
      <c r="M2010" s="276"/>
      <c r="N2010" s="276"/>
      <c r="O2010" s="276"/>
      <c r="P2010" s="277"/>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75" t="s">
        <v>1792</v>
      </c>
      <c r="B2011" s="276"/>
      <c r="C2011" s="276"/>
      <c r="D2011" s="276"/>
      <c r="E2011" s="276"/>
      <c r="F2011" s="276"/>
      <c r="G2011" s="276"/>
      <c r="H2011" s="276"/>
      <c r="I2011" s="276"/>
      <c r="J2011" s="276"/>
      <c r="K2011" s="276"/>
      <c r="L2011" s="276"/>
      <c r="M2011" s="276"/>
      <c r="N2011" s="276"/>
      <c r="O2011" s="276"/>
      <c r="P2011" s="277"/>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x14ac:dyDescent="0.25">
      <c r="A2012" s="275" t="s">
        <v>1793</v>
      </c>
      <c r="B2012" s="276"/>
      <c r="C2012" s="276"/>
      <c r="D2012" s="276"/>
      <c r="E2012" s="276"/>
      <c r="F2012" s="276"/>
      <c r="G2012" s="276"/>
      <c r="H2012" s="276"/>
      <c r="I2012" s="276"/>
      <c r="J2012" s="276"/>
      <c r="K2012" s="276"/>
      <c r="L2012" s="276"/>
      <c r="M2012" s="276"/>
      <c r="N2012" s="276"/>
      <c r="O2012" s="276"/>
      <c r="P2012" s="277"/>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75" t="s">
        <v>1794</v>
      </c>
      <c r="B2013" s="276"/>
      <c r="C2013" s="276"/>
      <c r="D2013" s="276"/>
      <c r="E2013" s="276"/>
      <c r="F2013" s="276"/>
      <c r="G2013" s="276"/>
      <c r="H2013" s="276"/>
      <c r="I2013" s="276"/>
      <c r="J2013" s="276"/>
      <c r="K2013" s="276"/>
      <c r="L2013" s="276"/>
      <c r="M2013" s="276"/>
      <c r="N2013" s="276"/>
      <c r="O2013" s="276"/>
      <c r="P2013" s="277"/>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x14ac:dyDescent="0.25">
      <c r="A2014" s="275" t="s">
        <v>1795</v>
      </c>
      <c r="B2014" s="276"/>
      <c r="C2014" s="276"/>
      <c r="D2014" s="276"/>
      <c r="E2014" s="276"/>
      <c r="F2014" s="276"/>
      <c r="G2014" s="276"/>
      <c r="H2014" s="276"/>
      <c r="I2014" s="276"/>
      <c r="J2014" s="276"/>
      <c r="K2014" s="276"/>
      <c r="L2014" s="276"/>
      <c r="M2014" s="276"/>
      <c r="N2014" s="276"/>
      <c r="O2014" s="276"/>
      <c r="P2014" s="277"/>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x14ac:dyDescent="0.25">
      <c r="A2015" s="275" t="s">
        <v>1796</v>
      </c>
      <c r="B2015" s="276"/>
      <c r="C2015" s="276"/>
      <c r="D2015" s="276"/>
      <c r="E2015" s="276"/>
      <c r="F2015" s="276"/>
      <c r="G2015" s="276"/>
      <c r="H2015" s="276"/>
      <c r="I2015" s="276"/>
      <c r="J2015" s="276"/>
      <c r="K2015" s="276"/>
      <c r="L2015" s="276"/>
      <c r="M2015" s="276"/>
      <c r="N2015" s="276"/>
      <c r="O2015" s="276"/>
      <c r="P2015" s="277"/>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x14ac:dyDescent="0.25">
      <c r="A2016" s="275" t="s">
        <v>1797</v>
      </c>
      <c r="B2016" s="276"/>
      <c r="C2016" s="276"/>
      <c r="D2016" s="276"/>
      <c r="E2016" s="276"/>
      <c r="F2016" s="276"/>
      <c r="G2016" s="276"/>
      <c r="H2016" s="276"/>
      <c r="I2016" s="276"/>
      <c r="J2016" s="276"/>
      <c r="K2016" s="276"/>
      <c r="L2016" s="276"/>
      <c r="M2016" s="276"/>
      <c r="N2016" s="276"/>
      <c r="O2016" s="276"/>
      <c r="P2016" s="277"/>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x14ac:dyDescent="0.25">
      <c r="A2017" s="275" t="s">
        <v>1798</v>
      </c>
      <c r="B2017" s="276"/>
      <c r="C2017" s="276"/>
      <c r="D2017" s="276"/>
      <c r="E2017" s="276"/>
      <c r="F2017" s="276"/>
      <c r="G2017" s="276"/>
      <c r="H2017" s="276"/>
      <c r="I2017" s="276"/>
      <c r="J2017" s="276"/>
      <c r="K2017" s="276"/>
      <c r="L2017" s="276"/>
      <c r="M2017" s="276"/>
      <c r="N2017" s="276"/>
      <c r="O2017" s="276"/>
      <c r="P2017" s="277"/>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x14ac:dyDescent="0.25">
      <c r="A2018" s="275" t="s">
        <v>1799</v>
      </c>
      <c r="B2018" s="276"/>
      <c r="C2018" s="276"/>
      <c r="D2018" s="276"/>
      <c r="E2018" s="276"/>
      <c r="F2018" s="276"/>
      <c r="G2018" s="276"/>
      <c r="H2018" s="276"/>
      <c r="I2018" s="276"/>
      <c r="J2018" s="276"/>
      <c r="K2018" s="276"/>
      <c r="L2018" s="276"/>
      <c r="M2018" s="276"/>
      <c r="N2018" s="276"/>
      <c r="O2018" s="276"/>
      <c r="P2018" s="277"/>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x14ac:dyDescent="0.25">
      <c r="A2019" s="275" t="s">
        <v>1800</v>
      </c>
      <c r="B2019" s="276"/>
      <c r="C2019" s="276"/>
      <c r="D2019" s="276"/>
      <c r="E2019" s="276"/>
      <c r="F2019" s="276"/>
      <c r="G2019" s="276"/>
      <c r="H2019" s="276"/>
      <c r="I2019" s="276"/>
      <c r="J2019" s="276"/>
      <c r="K2019" s="276"/>
      <c r="L2019" s="276"/>
      <c r="M2019" s="276"/>
      <c r="N2019" s="276"/>
      <c r="O2019" s="276"/>
      <c r="P2019" s="277"/>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x14ac:dyDescent="0.25">
      <c r="A2020" s="275" t="s">
        <v>1801</v>
      </c>
      <c r="B2020" s="276"/>
      <c r="C2020" s="276"/>
      <c r="D2020" s="276"/>
      <c r="E2020" s="276"/>
      <c r="F2020" s="276"/>
      <c r="G2020" s="276"/>
      <c r="H2020" s="276"/>
      <c r="I2020" s="276"/>
      <c r="J2020" s="276"/>
      <c r="K2020" s="276"/>
      <c r="L2020" s="276"/>
      <c r="M2020" s="276"/>
      <c r="N2020" s="276"/>
      <c r="O2020" s="276"/>
      <c r="P2020" s="277"/>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x14ac:dyDescent="0.25">
      <c r="A2021" s="275" t="s">
        <v>1802</v>
      </c>
      <c r="B2021" s="276"/>
      <c r="C2021" s="276"/>
      <c r="D2021" s="276"/>
      <c r="E2021" s="276"/>
      <c r="F2021" s="276"/>
      <c r="G2021" s="276"/>
      <c r="H2021" s="276"/>
      <c r="I2021" s="276"/>
      <c r="J2021" s="276"/>
      <c r="K2021" s="276"/>
      <c r="L2021" s="276"/>
      <c r="M2021" s="276"/>
      <c r="N2021" s="276"/>
      <c r="O2021" s="276"/>
      <c r="P2021" s="277"/>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x14ac:dyDescent="0.25">
      <c r="A2022" s="275" t="s">
        <v>1803</v>
      </c>
      <c r="B2022" s="276"/>
      <c r="C2022" s="276"/>
      <c r="D2022" s="276"/>
      <c r="E2022" s="276"/>
      <c r="F2022" s="276"/>
      <c r="G2022" s="276"/>
      <c r="H2022" s="276"/>
      <c r="I2022" s="276"/>
      <c r="J2022" s="276"/>
      <c r="K2022" s="276"/>
      <c r="L2022" s="276"/>
      <c r="M2022" s="276"/>
      <c r="N2022" s="276"/>
      <c r="O2022" s="276"/>
      <c r="P2022" s="277"/>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x14ac:dyDescent="0.25">
      <c r="A2023" s="275" t="s">
        <v>1804</v>
      </c>
      <c r="B2023" s="276"/>
      <c r="C2023" s="276"/>
      <c r="D2023" s="276"/>
      <c r="E2023" s="276"/>
      <c r="F2023" s="276"/>
      <c r="G2023" s="276"/>
      <c r="H2023" s="276"/>
      <c r="I2023" s="276"/>
      <c r="J2023" s="276"/>
      <c r="K2023" s="276"/>
      <c r="L2023" s="276"/>
      <c r="M2023" s="276"/>
      <c r="N2023" s="276"/>
      <c r="O2023" s="276"/>
      <c r="P2023" s="277"/>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111</v>
      </c>
      <c r="B2025" s="266"/>
      <c r="C2025" s="266"/>
      <c r="D2025" s="266"/>
      <c r="E2025" s="266"/>
      <c r="F2025" s="266"/>
      <c r="G2025" s="266"/>
      <c r="H2025" s="266"/>
      <c r="I2025" s="266"/>
      <c r="J2025" s="266"/>
      <c r="K2025" s="266"/>
      <c r="L2025" s="266"/>
      <c r="M2025" s="266"/>
      <c r="N2025" s="266"/>
      <c r="O2025" s="266"/>
      <c r="P2025" s="266"/>
      <c r="Q2025" s="73" t="s">
        <v>99</v>
      </c>
      <c r="R2025" s="267" t="s">
        <v>100</v>
      </c>
      <c r="S2025" s="267"/>
      <c r="T2025" s="267"/>
      <c r="U2025" s="267"/>
      <c r="V2025" s="267"/>
      <c r="W2025" s="267"/>
      <c r="X2025" s="267"/>
      <c r="Y2025" s="267"/>
      <c r="Z2025" s="267"/>
      <c r="AA2025" s="267"/>
      <c r="AB2025" s="267"/>
      <c r="AC2025" s="267"/>
      <c r="AD2025" s="267"/>
      <c r="AE2025" s="267"/>
      <c r="AF2025" s="74" t="s">
        <v>99</v>
      </c>
      <c r="AG2025" s="268" t="s">
        <v>8</v>
      </c>
      <c r="AH2025" s="268"/>
      <c r="AI2025" s="268"/>
      <c r="AJ2025" s="268"/>
      <c r="AK2025" s="268"/>
      <c r="AL2025" s="268"/>
      <c r="AM2025" s="268"/>
      <c r="AN2025" s="268"/>
      <c r="AO2025" s="268"/>
      <c r="AP2025" s="268"/>
      <c r="AQ2025" s="268"/>
      <c r="AR2025" s="268"/>
      <c r="AS2025" s="268"/>
      <c r="AT2025" s="268"/>
    </row>
    <row r="2026" spans="1:46" ht="45" customHeight="1" x14ac:dyDescent="0.25">
      <c r="A2026" s="275" t="s">
        <v>1805</v>
      </c>
      <c r="B2026" s="276"/>
      <c r="C2026" s="276"/>
      <c r="D2026" s="276"/>
      <c r="E2026" s="276"/>
      <c r="F2026" s="276"/>
      <c r="G2026" s="276"/>
      <c r="H2026" s="276"/>
      <c r="I2026" s="276"/>
      <c r="J2026" s="276"/>
      <c r="K2026" s="276"/>
      <c r="L2026" s="276"/>
      <c r="M2026" s="276"/>
      <c r="N2026" s="276"/>
      <c r="O2026" s="276"/>
      <c r="P2026" s="277"/>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x14ac:dyDescent="0.25">
      <c r="A2027" s="275" t="s">
        <v>1806</v>
      </c>
      <c r="B2027" s="276"/>
      <c r="C2027" s="276"/>
      <c r="D2027" s="276"/>
      <c r="E2027" s="276"/>
      <c r="F2027" s="276"/>
      <c r="G2027" s="276"/>
      <c r="H2027" s="276"/>
      <c r="I2027" s="276"/>
      <c r="J2027" s="276"/>
      <c r="K2027" s="276"/>
      <c r="L2027" s="276"/>
      <c r="M2027" s="276"/>
      <c r="N2027" s="276"/>
      <c r="O2027" s="276"/>
      <c r="P2027" s="277"/>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x14ac:dyDescent="0.25">
      <c r="A2028" s="275" t="s">
        <v>1807</v>
      </c>
      <c r="B2028" s="276"/>
      <c r="C2028" s="276"/>
      <c r="D2028" s="276"/>
      <c r="E2028" s="276"/>
      <c r="F2028" s="276"/>
      <c r="G2028" s="276"/>
      <c r="H2028" s="276"/>
      <c r="I2028" s="276"/>
      <c r="J2028" s="276"/>
      <c r="K2028" s="276"/>
      <c r="L2028" s="276"/>
      <c r="M2028" s="276"/>
      <c r="N2028" s="276"/>
      <c r="O2028" s="276"/>
      <c r="P2028" s="277"/>
      <c r="Q2028" s="71">
        <v>2</v>
      </c>
      <c r="R2028" s="264"/>
      <c r="S2028" s="264"/>
      <c r="T2028" s="264"/>
      <c r="U2028" s="264"/>
      <c r="V2028" s="264"/>
      <c r="W2028" s="264"/>
      <c r="X2028" s="264"/>
      <c r="Y2028" s="264"/>
      <c r="Z2028" s="264"/>
      <c r="AA2028" s="264"/>
      <c r="AB2028" s="264"/>
      <c r="AC2028" s="264"/>
      <c r="AD2028" s="264"/>
      <c r="AE2028" s="264"/>
      <c r="AF2028" s="71">
        <v>1</v>
      </c>
      <c r="AG2028" s="264" t="s">
        <v>1808</v>
      </c>
      <c r="AH2028" s="264"/>
      <c r="AI2028" s="264"/>
      <c r="AJ2028" s="264"/>
      <c r="AK2028" s="264"/>
      <c r="AL2028" s="264"/>
      <c r="AM2028" s="264"/>
      <c r="AN2028" s="264"/>
      <c r="AO2028" s="264"/>
      <c r="AP2028" s="264"/>
      <c r="AQ2028" s="264"/>
      <c r="AR2028" s="264"/>
      <c r="AS2028" s="264"/>
      <c r="AT2028" s="264"/>
    </row>
    <row r="2029" spans="1:46" ht="65.150000000000006" customHeight="1" x14ac:dyDescent="0.25">
      <c r="A2029" s="275" t="s">
        <v>1809</v>
      </c>
      <c r="B2029" s="276"/>
      <c r="C2029" s="276"/>
      <c r="D2029" s="276"/>
      <c r="E2029" s="276"/>
      <c r="F2029" s="276"/>
      <c r="G2029" s="276"/>
      <c r="H2029" s="276"/>
      <c r="I2029" s="276"/>
      <c r="J2029" s="276"/>
      <c r="K2029" s="276"/>
      <c r="L2029" s="276"/>
      <c r="M2029" s="276"/>
      <c r="N2029" s="276"/>
      <c r="O2029" s="276"/>
      <c r="P2029" s="277"/>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75" t="s">
        <v>1810</v>
      </c>
      <c r="B2030" s="276"/>
      <c r="C2030" s="276"/>
      <c r="D2030" s="276"/>
      <c r="E2030" s="276"/>
      <c r="F2030" s="276"/>
      <c r="G2030" s="276"/>
      <c r="H2030" s="276"/>
      <c r="I2030" s="276"/>
      <c r="J2030" s="276"/>
      <c r="K2030" s="276"/>
      <c r="L2030" s="276"/>
      <c r="M2030" s="276"/>
      <c r="N2030" s="276"/>
      <c r="O2030" s="276"/>
      <c r="P2030" s="277"/>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1" spans="1:46" ht="18" customHeight="1" thickTop="1" x14ac:dyDescent="0.25"/>
    <row r="2033" spans="1:46" ht="45" customHeight="1" x14ac:dyDescent="0.25">
      <c r="A2033" s="272" t="s">
        <v>1811</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96</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1812</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x14ac:dyDescent="0.3">
      <c r="A2038" s="269" t="s">
        <v>76</v>
      </c>
      <c r="B2038" s="269"/>
      <c r="C2038" s="269"/>
      <c r="D2038" s="269"/>
      <c r="E2038" s="269"/>
      <c r="F2038" s="269"/>
      <c r="G2038" s="269"/>
      <c r="H2038" s="269"/>
      <c r="I2038" s="269"/>
      <c r="J2038" s="269"/>
      <c r="K2038" s="269"/>
      <c r="L2038" s="269"/>
      <c r="M2038" s="269"/>
      <c r="N2038" s="269"/>
      <c r="O2038" s="269"/>
      <c r="P2038" s="269"/>
      <c r="Q2038" s="69" t="s">
        <v>99</v>
      </c>
      <c r="R2038" s="270" t="s">
        <v>100</v>
      </c>
      <c r="S2038" s="270"/>
      <c r="T2038" s="270"/>
      <c r="U2038" s="270"/>
      <c r="V2038" s="270"/>
      <c r="W2038" s="270"/>
      <c r="X2038" s="270"/>
      <c r="Y2038" s="270"/>
      <c r="Z2038" s="270"/>
      <c r="AA2038" s="270"/>
      <c r="AB2038" s="270"/>
      <c r="AC2038" s="270"/>
      <c r="AD2038" s="270"/>
      <c r="AE2038" s="270"/>
      <c r="AF2038" s="70" t="s">
        <v>99</v>
      </c>
      <c r="AG2038" s="271" t="s">
        <v>8</v>
      </c>
      <c r="AH2038" s="271"/>
      <c r="AI2038" s="271"/>
      <c r="AJ2038" s="271"/>
      <c r="AK2038" s="271"/>
      <c r="AL2038" s="271"/>
      <c r="AM2038" s="271"/>
      <c r="AN2038" s="271"/>
      <c r="AO2038" s="271"/>
      <c r="AP2038" s="271"/>
      <c r="AQ2038" s="271"/>
      <c r="AR2038" s="271"/>
      <c r="AS2038" s="271"/>
      <c r="AT2038" s="271"/>
    </row>
    <row r="2039" spans="1:46" ht="86.5" customHeight="1" x14ac:dyDescent="0.25">
      <c r="A2039" s="275" t="s">
        <v>1813</v>
      </c>
      <c r="B2039" s="276"/>
      <c r="C2039" s="276"/>
      <c r="D2039" s="276"/>
      <c r="E2039" s="276"/>
      <c r="F2039" s="276"/>
      <c r="G2039" s="276"/>
      <c r="H2039" s="276"/>
      <c r="I2039" s="276"/>
      <c r="J2039" s="276"/>
      <c r="K2039" s="276"/>
      <c r="L2039" s="276"/>
      <c r="M2039" s="276"/>
      <c r="N2039" s="276"/>
      <c r="O2039" s="276"/>
      <c r="P2039" s="277"/>
      <c r="Q2039" s="71">
        <v>3</v>
      </c>
      <c r="R2039" s="264" t="s">
        <v>883</v>
      </c>
      <c r="S2039" s="264"/>
      <c r="T2039" s="264"/>
      <c r="U2039" s="264"/>
      <c r="V2039" s="264"/>
      <c r="W2039" s="264"/>
      <c r="X2039" s="264"/>
      <c r="Y2039" s="264"/>
      <c r="Z2039" s="264"/>
      <c r="AA2039" s="264"/>
      <c r="AB2039" s="264"/>
      <c r="AC2039" s="264"/>
      <c r="AD2039" s="264"/>
      <c r="AE2039" s="264"/>
      <c r="AF2039" s="71">
        <v>3</v>
      </c>
      <c r="AG2039" s="264" t="s">
        <v>883</v>
      </c>
      <c r="AH2039" s="264"/>
      <c r="AI2039" s="264"/>
      <c r="AJ2039" s="264"/>
      <c r="AK2039" s="264"/>
      <c r="AL2039" s="264"/>
      <c r="AM2039" s="264"/>
      <c r="AN2039" s="264"/>
      <c r="AO2039" s="264"/>
      <c r="AP2039" s="264"/>
      <c r="AQ2039" s="264"/>
      <c r="AR2039" s="264"/>
      <c r="AS2039" s="264"/>
      <c r="AT2039" s="264"/>
    </row>
    <row r="2040" spans="1:46" ht="45" customHeight="1" x14ac:dyDescent="0.25">
      <c r="A2040" s="275" t="s">
        <v>1062</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x14ac:dyDescent="0.25">
      <c r="A2041" s="275" t="s">
        <v>1814</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75" t="s">
        <v>1815</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75" t="s">
        <v>1816</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x14ac:dyDescent="0.25">
      <c r="A2044" s="275" t="s">
        <v>1817</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x14ac:dyDescent="0.25">
      <c r="A2045" s="275" t="s">
        <v>1818</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x14ac:dyDescent="0.25">
      <c r="A2046" s="275" t="s">
        <v>1819</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x14ac:dyDescent="0.25">
      <c r="A2047" s="275" t="s">
        <v>1820</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x14ac:dyDescent="0.25">
      <c r="A2048" s="275" t="s">
        <v>1821</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x14ac:dyDescent="0.25">
      <c r="A2049" s="275" t="s">
        <v>1822</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x14ac:dyDescent="0.25">
      <c r="A2050" s="275" t="s">
        <v>1823</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x14ac:dyDescent="0.25">
      <c r="A2051" s="275" t="s">
        <v>1824</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x14ac:dyDescent="0.25">
      <c r="A2052" s="275" t="s">
        <v>1825</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x14ac:dyDescent="0.25">
      <c r="A2053" s="275" t="s">
        <v>1826</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x14ac:dyDescent="0.25">
      <c r="A2054" s="275" t="s">
        <v>1827</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x14ac:dyDescent="0.25">
      <c r="A2055" s="275" t="s">
        <v>1828</v>
      </c>
      <c r="B2055" s="276"/>
      <c r="C2055" s="276"/>
      <c r="D2055" s="276"/>
      <c r="E2055" s="276"/>
      <c r="F2055" s="276"/>
      <c r="G2055" s="276"/>
      <c r="H2055" s="276"/>
      <c r="I2055" s="276"/>
      <c r="J2055" s="276"/>
      <c r="K2055" s="276"/>
      <c r="L2055" s="276"/>
      <c r="M2055" s="276"/>
      <c r="N2055" s="276"/>
      <c r="O2055" s="276"/>
      <c r="P2055" s="277"/>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x14ac:dyDescent="0.25">
      <c r="A2056" s="275" t="s">
        <v>1829</v>
      </c>
      <c r="B2056" s="276"/>
      <c r="C2056" s="276"/>
      <c r="D2056" s="276"/>
      <c r="E2056" s="276"/>
      <c r="F2056" s="276"/>
      <c r="G2056" s="276"/>
      <c r="H2056" s="276"/>
      <c r="I2056" s="276"/>
      <c r="J2056" s="276"/>
      <c r="K2056" s="276"/>
      <c r="L2056" s="276"/>
      <c r="M2056" s="276"/>
      <c r="N2056" s="276"/>
      <c r="O2056" s="276"/>
      <c r="P2056" s="277"/>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650000000000006" customHeight="1" x14ac:dyDescent="0.25">
      <c r="A2057" s="275" t="s">
        <v>1830</v>
      </c>
      <c r="B2057" s="276"/>
      <c r="C2057" s="276"/>
      <c r="D2057" s="276"/>
      <c r="E2057" s="276"/>
      <c r="F2057" s="276"/>
      <c r="G2057" s="276"/>
      <c r="H2057" s="276"/>
      <c r="I2057" s="276"/>
      <c r="J2057" s="276"/>
      <c r="K2057" s="276"/>
      <c r="L2057" s="276"/>
      <c r="M2057" s="276"/>
      <c r="N2057" s="276"/>
      <c r="O2057" s="276"/>
      <c r="P2057" s="277"/>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6" t="s">
        <v>111</v>
      </c>
      <c r="B2059" s="266"/>
      <c r="C2059" s="266"/>
      <c r="D2059" s="266"/>
      <c r="E2059" s="266"/>
      <c r="F2059" s="266"/>
      <c r="G2059" s="266"/>
      <c r="H2059" s="266"/>
      <c r="I2059" s="266"/>
      <c r="J2059" s="266"/>
      <c r="K2059" s="266"/>
      <c r="L2059" s="266"/>
      <c r="M2059" s="266"/>
      <c r="N2059" s="266"/>
      <c r="O2059" s="266"/>
      <c r="P2059" s="266"/>
      <c r="Q2059" s="73" t="s">
        <v>99</v>
      </c>
      <c r="R2059" s="267" t="s">
        <v>100</v>
      </c>
      <c r="S2059" s="267"/>
      <c r="T2059" s="267"/>
      <c r="U2059" s="267"/>
      <c r="V2059" s="267"/>
      <c r="W2059" s="267"/>
      <c r="X2059" s="267"/>
      <c r="Y2059" s="267"/>
      <c r="Z2059" s="267"/>
      <c r="AA2059" s="267"/>
      <c r="AB2059" s="267"/>
      <c r="AC2059" s="267"/>
      <c r="AD2059" s="267"/>
      <c r="AE2059" s="267"/>
      <c r="AF2059" s="74" t="s">
        <v>99</v>
      </c>
      <c r="AG2059" s="268" t="s">
        <v>8</v>
      </c>
      <c r="AH2059" s="268"/>
      <c r="AI2059" s="268"/>
      <c r="AJ2059" s="268"/>
      <c r="AK2059" s="268"/>
      <c r="AL2059" s="268"/>
      <c r="AM2059" s="268"/>
      <c r="AN2059" s="268"/>
      <c r="AO2059" s="268"/>
      <c r="AP2059" s="268"/>
      <c r="AQ2059" s="268"/>
      <c r="AR2059" s="268"/>
      <c r="AS2059" s="268"/>
      <c r="AT2059" s="268"/>
    </row>
    <row r="2060" spans="1:46" ht="45" customHeight="1" x14ac:dyDescent="0.25">
      <c r="A2060" s="275" t="s">
        <v>1831</v>
      </c>
      <c r="B2060" s="276"/>
      <c r="C2060" s="276"/>
      <c r="D2060" s="276"/>
      <c r="E2060" s="276"/>
      <c r="F2060" s="276"/>
      <c r="G2060" s="276"/>
      <c r="H2060" s="276"/>
      <c r="I2060" s="276"/>
      <c r="J2060" s="276"/>
      <c r="K2060" s="276"/>
      <c r="L2060" s="276"/>
      <c r="M2060" s="276"/>
      <c r="N2060" s="276"/>
      <c r="O2060" s="276"/>
      <c r="P2060" s="277"/>
      <c r="Q2060" s="71">
        <v>3</v>
      </c>
      <c r="R2060" s="264" t="s">
        <v>883</v>
      </c>
      <c r="S2060" s="264"/>
      <c r="T2060" s="264"/>
      <c r="U2060" s="264"/>
      <c r="V2060" s="264"/>
      <c r="W2060" s="264"/>
      <c r="X2060" s="264"/>
      <c r="Y2060" s="264"/>
      <c r="Z2060" s="264"/>
      <c r="AA2060" s="264"/>
      <c r="AB2060" s="264"/>
      <c r="AC2060" s="264"/>
      <c r="AD2060" s="264"/>
      <c r="AE2060" s="264"/>
      <c r="AF2060" s="71">
        <v>3</v>
      </c>
      <c r="AG2060" s="264" t="s">
        <v>883</v>
      </c>
      <c r="AH2060" s="264"/>
      <c r="AI2060" s="264"/>
      <c r="AJ2060" s="264"/>
      <c r="AK2060" s="264"/>
      <c r="AL2060" s="264"/>
      <c r="AM2060" s="264"/>
      <c r="AN2060" s="264"/>
      <c r="AO2060" s="264"/>
      <c r="AP2060" s="264"/>
      <c r="AQ2060" s="264"/>
      <c r="AR2060" s="264"/>
      <c r="AS2060" s="264"/>
      <c r="AT2060" s="264"/>
    </row>
    <row r="2061" spans="1:46" ht="45" customHeight="1" x14ac:dyDescent="0.25">
      <c r="A2061" s="275" t="s">
        <v>1832</v>
      </c>
      <c r="B2061" s="276"/>
      <c r="C2061" s="276"/>
      <c r="D2061" s="276"/>
      <c r="E2061" s="276"/>
      <c r="F2061" s="276"/>
      <c r="G2061" s="276"/>
      <c r="H2061" s="276"/>
      <c r="I2061" s="276"/>
      <c r="J2061" s="276"/>
      <c r="K2061" s="276"/>
      <c r="L2061" s="276"/>
      <c r="M2061" s="276"/>
      <c r="N2061" s="276"/>
      <c r="O2061" s="276"/>
      <c r="P2061" s="277"/>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x14ac:dyDescent="0.25">
      <c r="A2062" s="275" t="s">
        <v>1833</v>
      </c>
      <c r="B2062" s="276"/>
      <c r="C2062" s="276"/>
      <c r="D2062" s="276"/>
      <c r="E2062" s="276"/>
      <c r="F2062" s="276"/>
      <c r="G2062" s="276"/>
      <c r="H2062" s="276"/>
      <c r="I2062" s="276"/>
      <c r="J2062" s="276"/>
      <c r="K2062" s="276"/>
      <c r="L2062" s="276"/>
      <c r="M2062" s="276"/>
      <c r="N2062" s="276"/>
      <c r="O2062" s="276"/>
      <c r="P2062" s="277"/>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150000000000006" customHeight="1" x14ac:dyDescent="0.25">
      <c r="A2063" s="275" t="s">
        <v>1834</v>
      </c>
      <c r="B2063" s="276"/>
      <c r="C2063" s="276"/>
      <c r="D2063" s="276"/>
      <c r="E2063" s="276"/>
      <c r="F2063" s="276"/>
      <c r="G2063" s="276"/>
      <c r="H2063" s="276"/>
      <c r="I2063" s="276"/>
      <c r="J2063" s="276"/>
      <c r="K2063" s="276"/>
      <c r="L2063" s="276"/>
      <c r="M2063" s="276"/>
      <c r="N2063" s="276"/>
      <c r="O2063" s="276"/>
      <c r="P2063" s="277"/>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x14ac:dyDescent="0.25">
      <c r="A2064" s="275" t="s">
        <v>1835</v>
      </c>
      <c r="B2064" s="276"/>
      <c r="C2064" s="276"/>
      <c r="D2064" s="276"/>
      <c r="E2064" s="276"/>
      <c r="F2064" s="276"/>
      <c r="G2064" s="276"/>
      <c r="H2064" s="276"/>
      <c r="I2064" s="276"/>
      <c r="J2064" s="276"/>
      <c r="K2064" s="276"/>
      <c r="L2064" s="276"/>
      <c r="M2064" s="276"/>
      <c r="N2064" s="276"/>
      <c r="O2064" s="276"/>
      <c r="P2064" s="277"/>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1836</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96</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1837</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76</v>
      </c>
      <c r="B2072" s="269"/>
      <c r="C2072" s="269"/>
      <c r="D2072" s="269"/>
      <c r="E2072" s="269"/>
      <c r="F2072" s="269"/>
      <c r="G2072" s="269"/>
      <c r="H2072" s="269"/>
      <c r="I2072" s="269"/>
      <c r="J2072" s="269"/>
      <c r="K2072" s="269"/>
      <c r="L2072" s="269"/>
      <c r="M2072" s="269"/>
      <c r="N2072" s="269"/>
      <c r="O2072" s="269"/>
      <c r="P2072" s="269"/>
      <c r="Q2072" s="69" t="s">
        <v>99</v>
      </c>
      <c r="R2072" s="270" t="s">
        <v>100</v>
      </c>
      <c r="S2072" s="270"/>
      <c r="T2072" s="270"/>
      <c r="U2072" s="270"/>
      <c r="V2072" s="270"/>
      <c r="W2072" s="270"/>
      <c r="X2072" s="270"/>
      <c r="Y2072" s="270"/>
      <c r="Z2072" s="270"/>
      <c r="AA2072" s="270"/>
      <c r="AB2072" s="270"/>
      <c r="AC2072" s="270"/>
      <c r="AD2072" s="270"/>
      <c r="AE2072" s="270"/>
      <c r="AF2072" s="70" t="s">
        <v>99</v>
      </c>
      <c r="AG2072" s="271" t="s">
        <v>8</v>
      </c>
      <c r="AH2072" s="271"/>
      <c r="AI2072" s="271"/>
      <c r="AJ2072" s="271"/>
      <c r="AK2072" s="271"/>
      <c r="AL2072" s="271"/>
      <c r="AM2072" s="271"/>
      <c r="AN2072" s="271"/>
      <c r="AO2072" s="271"/>
      <c r="AP2072" s="271"/>
      <c r="AQ2072" s="271"/>
      <c r="AR2072" s="271"/>
      <c r="AS2072" s="271"/>
      <c r="AT2072" s="271"/>
    </row>
    <row r="2073" spans="1:46" ht="45" customHeight="1" x14ac:dyDescent="0.25">
      <c r="A2073" s="275" t="s">
        <v>1838</v>
      </c>
      <c r="B2073" s="276"/>
      <c r="C2073" s="276"/>
      <c r="D2073" s="276"/>
      <c r="E2073" s="276"/>
      <c r="F2073" s="276"/>
      <c r="G2073" s="276"/>
      <c r="H2073" s="276"/>
      <c r="I2073" s="276"/>
      <c r="J2073" s="276"/>
      <c r="K2073" s="276"/>
      <c r="L2073" s="276"/>
      <c r="M2073" s="276"/>
      <c r="N2073" s="276"/>
      <c r="O2073" s="276"/>
      <c r="P2073" s="277"/>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x14ac:dyDescent="0.25">
      <c r="A2074" s="275" t="s">
        <v>1062</v>
      </c>
      <c r="B2074" s="276"/>
      <c r="C2074" s="276"/>
      <c r="D2074" s="276"/>
      <c r="E2074" s="276"/>
      <c r="F2074" s="276"/>
      <c r="G2074" s="276"/>
      <c r="H2074" s="276"/>
      <c r="I2074" s="276"/>
      <c r="J2074" s="276"/>
      <c r="K2074" s="276"/>
      <c r="L2074" s="276"/>
      <c r="M2074" s="276"/>
      <c r="N2074" s="276"/>
      <c r="O2074" s="276"/>
      <c r="P2074" s="277"/>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x14ac:dyDescent="0.25">
      <c r="A2075" s="275" t="s">
        <v>1839</v>
      </c>
      <c r="B2075" s="276"/>
      <c r="C2075" s="276"/>
      <c r="D2075" s="276"/>
      <c r="E2075" s="276"/>
      <c r="F2075" s="276"/>
      <c r="G2075" s="276"/>
      <c r="H2075" s="276"/>
      <c r="I2075" s="276"/>
      <c r="J2075" s="276"/>
      <c r="K2075" s="276"/>
      <c r="L2075" s="276"/>
      <c r="M2075" s="276"/>
      <c r="N2075" s="276"/>
      <c r="O2075" s="276"/>
      <c r="P2075" s="277"/>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x14ac:dyDescent="0.25">
      <c r="A2076" s="275" t="s">
        <v>1840</v>
      </c>
      <c r="B2076" s="276"/>
      <c r="C2076" s="276"/>
      <c r="D2076" s="276"/>
      <c r="E2076" s="276"/>
      <c r="F2076" s="276"/>
      <c r="G2076" s="276"/>
      <c r="H2076" s="276"/>
      <c r="I2076" s="276"/>
      <c r="J2076" s="276"/>
      <c r="K2076" s="276"/>
      <c r="L2076" s="276"/>
      <c r="M2076" s="276"/>
      <c r="N2076" s="276"/>
      <c r="O2076" s="276"/>
      <c r="P2076" s="277"/>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x14ac:dyDescent="0.25">
      <c r="A2077" s="275" t="s">
        <v>1841</v>
      </c>
      <c r="B2077" s="276"/>
      <c r="C2077" s="276"/>
      <c r="D2077" s="276"/>
      <c r="E2077" s="276"/>
      <c r="F2077" s="276"/>
      <c r="G2077" s="276"/>
      <c r="H2077" s="276"/>
      <c r="I2077" s="276"/>
      <c r="J2077" s="276"/>
      <c r="K2077" s="276"/>
      <c r="L2077" s="276"/>
      <c r="M2077" s="276"/>
      <c r="N2077" s="276"/>
      <c r="O2077" s="276"/>
      <c r="P2077" s="277"/>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5" customHeight="1" x14ac:dyDescent="0.25">
      <c r="A2078" s="275" t="s">
        <v>1842</v>
      </c>
      <c r="B2078" s="276"/>
      <c r="C2078" s="276"/>
      <c r="D2078" s="276"/>
      <c r="E2078" s="276"/>
      <c r="F2078" s="276"/>
      <c r="G2078" s="276"/>
      <c r="H2078" s="276"/>
      <c r="I2078" s="276"/>
      <c r="J2078" s="276"/>
      <c r="K2078" s="276"/>
      <c r="L2078" s="276"/>
      <c r="M2078" s="276"/>
      <c r="N2078" s="276"/>
      <c r="O2078" s="276"/>
      <c r="P2078" s="277"/>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x14ac:dyDescent="0.25">
      <c r="A2079" s="275" t="s">
        <v>1659</v>
      </c>
      <c r="B2079" s="276"/>
      <c r="C2079" s="276"/>
      <c r="D2079" s="276"/>
      <c r="E2079" s="276"/>
      <c r="F2079" s="276"/>
      <c r="G2079" s="276"/>
      <c r="H2079" s="276"/>
      <c r="I2079" s="276"/>
      <c r="J2079" s="276"/>
      <c r="K2079" s="276"/>
      <c r="L2079" s="276"/>
      <c r="M2079" s="276"/>
      <c r="N2079" s="276"/>
      <c r="O2079" s="276"/>
      <c r="P2079" s="277"/>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4" customHeight="1" x14ac:dyDescent="0.25">
      <c r="A2080" s="275" t="s">
        <v>1843</v>
      </c>
      <c r="B2080" s="276"/>
      <c r="C2080" s="276"/>
      <c r="D2080" s="276"/>
      <c r="E2080" s="276"/>
      <c r="F2080" s="276"/>
      <c r="G2080" s="276"/>
      <c r="H2080" s="276"/>
      <c r="I2080" s="276"/>
      <c r="J2080" s="276"/>
      <c r="K2080" s="276"/>
      <c r="L2080" s="276"/>
      <c r="M2080" s="276"/>
      <c r="N2080" s="276"/>
      <c r="O2080" s="276"/>
      <c r="P2080" s="277"/>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x14ac:dyDescent="0.25">
      <c r="A2081" s="275" t="s">
        <v>1844</v>
      </c>
      <c r="B2081" s="276"/>
      <c r="C2081" s="276"/>
      <c r="D2081" s="276"/>
      <c r="E2081" s="276"/>
      <c r="F2081" s="276"/>
      <c r="G2081" s="276"/>
      <c r="H2081" s="276"/>
      <c r="I2081" s="276"/>
      <c r="J2081" s="276"/>
      <c r="K2081" s="276"/>
      <c r="L2081" s="276"/>
      <c r="M2081" s="276"/>
      <c r="N2081" s="276"/>
      <c r="O2081" s="276"/>
      <c r="P2081" s="277"/>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x14ac:dyDescent="0.25">
      <c r="A2082" s="275" t="s">
        <v>1845</v>
      </c>
      <c r="B2082" s="276"/>
      <c r="C2082" s="276"/>
      <c r="D2082" s="276"/>
      <c r="E2082" s="276"/>
      <c r="F2082" s="276"/>
      <c r="G2082" s="276"/>
      <c r="H2082" s="276"/>
      <c r="I2082" s="276"/>
      <c r="J2082" s="276"/>
      <c r="K2082" s="276"/>
      <c r="L2082" s="276"/>
      <c r="M2082" s="276"/>
      <c r="N2082" s="276"/>
      <c r="O2082" s="276"/>
      <c r="P2082" s="277"/>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75" t="s">
        <v>1846</v>
      </c>
      <c r="B2083" s="276"/>
      <c r="C2083" s="276"/>
      <c r="D2083" s="276"/>
      <c r="E2083" s="276"/>
      <c r="F2083" s="276"/>
      <c r="G2083" s="276"/>
      <c r="H2083" s="276"/>
      <c r="I2083" s="276"/>
      <c r="J2083" s="276"/>
      <c r="K2083" s="276"/>
      <c r="L2083" s="276"/>
      <c r="M2083" s="276"/>
      <c r="N2083" s="276"/>
      <c r="O2083" s="276"/>
      <c r="P2083" s="277"/>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x14ac:dyDescent="0.25">
      <c r="A2084" s="275" t="s">
        <v>1847</v>
      </c>
      <c r="B2084" s="276"/>
      <c r="C2084" s="276"/>
      <c r="D2084" s="276"/>
      <c r="E2084" s="276"/>
      <c r="F2084" s="276"/>
      <c r="G2084" s="276"/>
      <c r="H2084" s="276"/>
      <c r="I2084" s="276"/>
      <c r="J2084" s="276"/>
      <c r="K2084" s="276"/>
      <c r="L2084" s="276"/>
      <c r="M2084" s="276"/>
      <c r="N2084" s="276"/>
      <c r="O2084" s="276"/>
      <c r="P2084" s="277"/>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5" customHeight="1" x14ac:dyDescent="0.25">
      <c r="A2085" s="275" t="s">
        <v>1848</v>
      </c>
      <c r="B2085" s="276"/>
      <c r="C2085" s="276"/>
      <c r="D2085" s="276"/>
      <c r="E2085" s="276"/>
      <c r="F2085" s="276"/>
      <c r="G2085" s="276"/>
      <c r="H2085" s="276"/>
      <c r="I2085" s="276"/>
      <c r="J2085" s="276"/>
      <c r="K2085" s="276"/>
      <c r="L2085" s="276"/>
      <c r="M2085" s="276"/>
      <c r="N2085" s="276"/>
      <c r="O2085" s="276"/>
      <c r="P2085" s="277"/>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x14ac:dyDescent="0.25">
      <c r="A2086" s="275" t="s">
        <v>1849</v>
      </c>
      <c r="B2086" s="276"/>
      <c r="C2086" s="276"/>
      <c r="D2086" s="276"/>
      <c r="E2086" s="276"/>
      <c r="F2086" s="276"/>
      <c r="G2086" s="276"/>
      <c r="H2086" s="276"/>
      <c r="I2086" s="276"/>
      <c r="J2086" s="276"/>
      <c r="K2086" s="276"/>
      <c r="L2086" s="276"/>
      <c r="M2086" s="276"/>
      <c r="N2086" s="276"/>
      <c r="O2086" s="276"/>
      <c r="P2086" s="277"/>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75" t="s">
        <v>1850</v>
      </c>
      <c r="B2087" s="276"/>
      <c r="C2087" s="276"/>
      <c r="D2087" s="276"/>
      <c r="E2087" s="276"/>
      <c r="F2087" s="276"/>
      <c r="G2087" s="276"/>
      <c r="H2087" s="276"/>
      <c r="I2087" s="276"/>
      <c r="J2087" s="276"/>
      <c r="K2087" s="276"/>
      <c r="L2087" s="276"/>
      <c r="M2087" s="276"/>
      <c r="N2087" s="276"/>
      <c r="O2087" s="276"/>
      <c r="P2087" s="277"/>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111</v>
      </c>
      <c r="B2089" s="266"/>
      <c r="C2089" s="266"/>
      <c r="D2089" s="266"/>
      <c r="E2089" s="266"/>
      <c r="F2089" s="266"/>
      <c r="G2089" s="266"/>
      <c r="H2089" s="266"/>
      <c r="I2089" s="266"/>
      <c r="J2089" s="266"/>
      <c r="K2089" s="266"/>
      <c r="L2089" s="266"/>
      <c r="M2089" s="266"/>
      <c r="N2089" s="266"/>
      <c r="O2089" s="266"/>
      <c r="P2089" s="266"/>
      <c r="Q2089" s="73" t="s">
        <v>99</v>
      </c>
      <c r="R2089" s="267" t="s">
        <v>100</v>
      </c>
      <c r="S2089" s="267"/>
      <c r="T2089" s="267"/>
      <c r="U2089" s="267"/>
      <c r="V2089" s="267"/>
      <c r="W2089" s="267"/>
      <c r="X2089" s="267"/>
      <c r="Y2089" s="267"/>
      <c r="Z2089" s="267"/>
      <c r="AA2089" s="267"/>
      <c r="AB2089" s="267"/>
      <c r="AC2089" s="267"/>
      <c r="AD2089" s="267"/>
      <c r="AE2089" s="267"/>
      <c r="AF2089" s="74" t="s">
        <v>99</v>
      </c>
      <c r="AG2089" s="268" t="s">
        <v>8</v>
      </c>
      <c r="AH2089" s="268"/>
      <c r="AI2089" s="268"/>
      <c r="AJ2089" s="268"/>
      <c r="AK2089" s="268"/>
      <c r="AL2089" s="268"/>
      <c r="AM2089" s="268"/>
      <c r="AN2089" s="268"/>
      <c r="AO2089" s="268"/>
      <c r="AP2089" s="268"/>
      <c r="AQ2089" s="268"/>
      <c r="AR2089" s="268"/>
      <c r="AS2089" s="268"/>
      <c r="AT2089" s="268"/>
    </row>
    <row r="2090" spans="1:46" ht="45" customHeight="1" x14ac:dyDescent="0.25">
      <c r="A2090" s="275" t="s">
        <v>1851</v>
      </c>
      <c r="B2090" s="276"/>
      <c r="C2090" s="276"/>
      <c r="D2090" s="276"/>
      <c r="E2090" s="276"/>
      <c r="F2090" s="276"/>
      <c r="G2090" s="276"/>
      <c r="H2090" s="276"/>
      <c r="I2090" s="276"/>
      <c r="J2090" s="276"/>
      <c r="K2090" s="276"/>
      <c r="L2090" s="276"/>
      <c r="M2090" s="276"/>
      <c r="N2090" s="276"/>
      <c r="O2090" s="276"/>
      <c r="P2090" s="277"/>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x14ac:dyDescent="0.25">
      <c r="A2091" s="275" t="s">
        <v>1852</v>
      </c>
      <c r="B2091" s="276"/>
      <c r="C2091" s="276"/>
      <c r="D2091" s="276"/>
      <c r="E2091" s="276"/>
      <c r="F2091" s="276"/>
      <c r="G2091" s="276"/>
      <c r="H2091" s="276"/>
      <c r="I2091" s="276"/>
      <c r="J2091" s="276"/>
      <c r="K2091" s="276"/>
      <c r="L2091" s="276"/>
      <c r="M2091" s="276"/>
      <c r="N2091" s="276"/>
      <c r="O2091" s="276"/>
      <c r="P2091" s="277"/>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5" customHeight="1" x14ac:dyDescent="0.25">
      <c r="A2092" s="275" t="s">
        <v>1853</v>
      </c>
      <c r="B2092" s="276"/>
      <c r="C2092" s="276"/>
      <c r="D2092" s="276"/>
      <c r="E2092" s="276"/>
      <c r="F2092" s="276"/>
      <c r="G2092" s="276"/>
      <c r="H2092" s="276"/>
      <c r="I2092" s="276"/>
      <c r="J2092" s="276"/>
      <c r="K2092" s="276"/>
      <c r="L2092" s="276"/>
      <c r="M2092" s="276"/>
      <c r="N2092" s="276"/>
      <c r="O2092" s="276"/>
      <c r="P2092" s="277"/>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400000000000006" customHeight="1" x14ac:dyDescent="0.25">
      <c r="A2093" s="275" t="s">
        <v>1854</v>
      </c>
      <c r="B2093" s="276"/>
      <c r="C2093" s="276"/>
      <c r="D2093" s="276"/>
      <c r="E2093" s="276"/>
      <c r="F2093" s="276"/>
      <c r="G2093" s="276"/>
      <c r="H2093" s="276"/>
      <c r="I2093" s="276"/>
      <c r="J2093" s="276"/>
      <c r="K2093" s="276"/>
      <c r="L2093" s="276"/>
      <c r="M2093" s="276"/>
      <c r="N2093" s="276"/>
      <c r="O2093" s="276"/>
      <c r="P2093" s="277"/>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x14ac:dyDescent="0.25">
      <c r="A2094" s="275" t="s">
        <v>1855</v>
      </c>
      <c r="B2094" s="276"/>
      <c r="C2094" s="276"/>
      <c r="D2094" s="276"/>
      <c r="E2094" s="276"/>
      <c r="F2094" s="276"/>
      <c r="G2094" s="276"/>
      <c r="H2094" s="276"/>
      <c r="I2094" s="276"/>
      <c r="J2094" s="276"/>
      <c r="K2094" s="276"/>
      <c r="L2094" s="276"/>
      <c r="M2094" s="276"/>
      <c r="N2094" s="276"/>
      <c r="O2094" s="276"/>
      <c r="P2094" s="277"/>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1856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96</v>
      </c>
      <c r="AH2097" s="278"/>
      <c r="AI2097" s="278"/>
      <c r="AJ2097" s="278"/>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1857</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x14ac:dyDescent="0.25">
      <c r="A2102" s="269" t="s">
        <v>76</v>
      </c>
      <c r="B2102" s="269"/>
      <c r="C2102" s="269"/>
      <c r="D2102" s="269"/>
      <c r="E2102" s="269"/>
      <c r="F2102" s="269"/>
      <c r="G2102" s="269"/>
      <c r="H2102" s="269"/>
      <c r="I2102" s="269"/>
      <c r="J2102" s="269"/>
      <c r="K2102" s="269"/>
      <c r="L2102" s="269"/>
      <c r="M2102" s="269"/>
      <c r="N2102" s="269"/>
      <c r="O2102" s="269"/>
      <c r="P2102" s="269"/>
      <c r="Q2102" s="69" t="s">
        <v>99</v>
      </c>
      <c r="R2102" s="270" t="s">
        <v>100</v>
      </c>
      <c r="S2102" s="270"/>
      <c r="T2102" s="270"/>
      <c r="U2102" s="270"/>
      <c r="V2102" s="270"/>
      <c r="W2102" s="270"/>
      <c r="X2102" s="270"/>
      <c r="Y2102" s="270"/>
      <c r="Z2102" s="270"/>
      <c r="AA2102" s="270"/>
      <c r="AB2102" s="270"/>
      <c r="AC2102" s="270"/>
      <c r="AD2102" s="270"/>
      <c r="AE2102" s="270"/>
      <c r="AF2102" s="70" t="s">
        <v>99</v>
      </c>
      <c r="AG2102" s="271" t="s">
        <v>8</v>
      </c>
      <c r="AH2102" s="271"/>
      <c r="AI2102" s="271"/>
      <c r="AJ2102" s="271"/>
      <c r="AK2102" s="271"/>
      <c r="AL2102" s="271"/>
      <c r="AM2102" s="271"/>
      <c r="AN2102" s="271"/>
      <c r="AO2102" s="271"/>
      <c r="AP2102" s="271"/>
      <c r="AQ2102" s="271"/>
      <c r="AR2102" s="271"/>
      <c r="AS2102" s="271"/>
      <c r="AT2102" s="271"/>
    </row>
    <row r="2103" spans="1:46" ht="45" customHeight="1" x14ac:dyDescent="0.25">
      <c r="A2103" s="263" t="s">
        <v>1060</v>
      </c>
      <c r="B2103" s="263" t="s">
        <v>1061</v>
      </c>
      <c r="C2103" s="263" t="s">
        <v>1061</v>
      </c>
      <c r="D2103" s="263" t="s">
        <v>1061</v>
      </c>
      <c r="E2103" s="263" t="s">
        <v>1061</v>
      </c>
      <c r="F2103" s="263" t="s">
        <v>1061</v>
      </c>
      <c r="G2103" s="263" t="s">
        <v>1061</v>
      </c>
      <c r="H2103" s="263" t="s">
        <v>1061</v>
      </c>
      <c r="I2103" s="263" t="s">
        <v>1061</v>
      </c>
      <c r="J2103" s="263" t="s">
        <v>1061</v>
      </c>
      <c r="K2103" s="263" t="s">
        <v>1061</v>
      </c>
      <c r="L2103" s="263" t="s">
        <v>1061</v>
      </c>
      <c r="M2103" s="263" t="s">
        <v>1061</v>
      </c>
      <c r="N2103" s="263" t="s">
        <v>1061</v>
      </c>
      <c r="O2103" s="263" t="s">
        <v>1061</v>
      </c>
      <c r="P2103" s="263" t="s">
        <v>1061</v>
      </c>
      <c r="Q2103" s="71">
        <v>3</v>
      </c>
      <c r="R2103" s="264" t="s">
        <v>883</v>
      </c>
      <c r="S2103" s="264"/>
      <c r="T2103" s="264"/>
      <c r="U2103" s="264"/>
      <c r="V2103" s="264"/>
      <c r="W2103" s="264"/>
      <c r="X2103" s="264"/>
      <c r="Y2103" s="264"/>
      <c r="Z2103" s="264"/>
      <c r="AA2103" s="264"/>
      <c r="AB2103" s="264"/>
      <c r="AC2103" s="264"/>
      <c r="AD2103" s="264"/>
      <c r="AE2103" s="264"/>
      <c r="AF2103" s="71">
        <v>3</v>
      </c>
      <c r="AG2103" s="264" t="s">
        <v>883</v>
      </c>
      <c r="AH2103" s="264"/>
      <c r="AI2103" s="264"/>
      <c r="AJ2103" s="264"/>
      <c r="AK2103" s="264"/>
      <c r="AL2103" s="264"/>
      <c r="AM2103" s="264"/>
      <c r="AN2103" s="264"/>
      <c r="AO2103" s="264"/>
      <c r="AP2103" s="264"/>
      <c r="AQ2103" s="264"/>
      <c r="AR2103" s="264"/>
      <c r="AS2103" s="264"/>
      <c r="AT2103" s="264"/>
    </row>
    <row r="2104" spans="1:46" ht="45" customHeight="1" x14ac:dyDescent="0.25">
      <c r="A2104" s="263" t="s">
        <v>1092</v>
      </c>
      <c r="B2104" s="263" t="s">
        <v>1093</v>
      </c>
      <c r="C2104" s="263" t="s">
        <v>1093</v>
      </c>
      <c r="D2104" s="263" t="s">
        <v>1093</v>
      </c>
      <c r="E2104" s="263" t="s">
        <v>1093</v>
      </c>
      <c r="F2104" s="263" t="s">
        <v>1093</v>
      </c>
      <c r="G2104" s="263" t="s">
        <v>1093</v>
      </c>
      <c r="H2104" s="263" t="s">
        <v>1093</v>
      </c>
      <c r="I2104" s="263" t="s">
        <v>1093</v>
      </c>
      <c r="J2104" s="263" t="s">
        <v>1093</v>
      </c>
      <c r="K2104" s="263" t="s">
        <v>1093</v>
      </c>
      <c r="L2104" s="263" t="s">
        <v>1093</v>
      </c>
      <c r="M2104" s="263" t="s">
        <v>1093</v>
      </c>
      <c r="N2104" s="263" t="s">
        <v>1093</v>
      </c>
      <c r="O2104" s="263" t="s">
        <v>1093</v>
      </c>
      <c r="P2104" s="263" t="s">
        <v>1093</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x14ac:dyDescent="0.25">
      <c r="A2105" s="263" t="s">
        <v>1858</v>
      </c>
      <c r="B2105" s="263" t="s">
        <v>1859</v>
      </c>
      <c r="C2105" s="263" t="s">
        <v>1859</v>
      </c>
      <c r="D2105" s="263" t="s">
        <v>1859</v>
      </c>
      <c r="E2105" s="263" t="s">
        <v>1859</v>
      </c>
      <c r="F2105" s="263" t="s">
        <v>1859</v>
      </c>
      <c r="G2105" s="263" t="s">
        <v>1859</v>
      </c>
      <c r="H2105" s="263" t="s">
        <v>1859</v>
      </c>
      <c r="I2105" s="263" t="s">
        <v>1859</v>
      </c>
      <c r="J2105" s="263" t="s">
        <v>1859</v>
      </c>
      <c r="K2105" s="263" t="s">
        <v>1859</v>
      </c>
      <c r="L2105" s="263" t="s">
        <v>1859</v>
      </c>
      <c r="M2105" s="263" t="s">
        <v>1859</v>
      </c>
      <c r="N2105" s="263" t="s">
        <v>1859</v>
      </c>
      <c r="O2105" s="263" t="s">
        <v>1859</v>
      </c>
      <c r="P2105" s="263" t="s">
        <v>1859</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x14ac:dyDescent="0.25">
      <c r="A2106" s="263" t="s">
        <v>1860</v>
      </c>
      <c r="B2106" s="263" t="s">
        <v>1861</v>
      </c>
      <c r="C2106" s="263" t="s">
        <v>1861</v>
      </c>
      <c r="D2106" s="263" t="s">
        <v>1861</v>
      </c>
      <c r="E2106" s="263" t="s">
        <v>1861</v>
      </c>
      <c r="F2106" s="263" t="s">
        <v>1861</v>
      </c>
      <c r="G2106" s="263" t="s">
        <v>1861</v>
      </c>
      <c r="H2106" s="263" t="s">
        <v>1861</v>
      </c>
      <c r="I2106" s="263" t="s">
        <v>1861</v>
      </c>
      <c r="J2106" s="263" t="s">
        <v>1861</v>
      </c>
      <c r="K2106" s="263" t="s">
        <v>1861</v>
      </c>
      <c r="L2106" s="263" t="s">
        <v>1861</v>
      </c>
      <c r="M2106" s="263" t="s">
        <v>1861</v>
      </c>
      <c r="N2106" s="263" t="s">
        <v>1861</v>
      </c>
      <c r="O2106" s="263" t="s">
        <v>1861</v>
      </c>
      <c r="P2106" s="263" t="s">
        <v>1861</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x14ac:dyDescent="0.25">
      <c r="A2107" s="264" t="s">
        <v>1862</v>
      </c>
      <c r="B2107" s="264" t="s">
        <v>1863</v>
      </c>
      <c r="C2107" s="264" t="s">
        <v>1863</v>
      </c>
      <c r="D2107" s="264" t="s">
        <v>1863</v>
      </c>
      <c r="E2107" s="264" t="s">
        <v>1863</v>
      </c>
      <c r="F2107" s="264" t="s">
        <v>1863</v>
      </c>
      <c r="G2107" s="264" t="s">
        <v>1863</v>
      </c>
      <c r="H2107" s="264" t="s">
        <v>1863</v>
      </c>
      <c r="I2107" s="264" t="s">
        <v>1863</v>
      </c>
      <c r="J2107" s="264" t="s">
        <v>1863</v>
      </c>
      <c r="K2107" s="264" t="s">
        <v>1863</v>
      </c>
      <c r="L2107" s="264" t="s">
        <v>1863</v>
      </c>
      <c r="M2107" s="264" t="s">
        <v>1863</v>
      </c>
      <c r="N2107" s="264" t="s">
        <v>1863</v>
      </c>
      <c r="O2107" s="264" t="s">
        <v>1863</v>
      </c>
      <c r="P2107" s="264" t="s">
        <v>1863</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x14ac:dyDescent="0.25">
      <c r="A2108" s="264" t="s">
        <v>1864</v>
      </c>
      <c r="B2108" s="264" t="s">
        <v>1865</v>
      </c>
      <c r="C2108" s="264" t="s">
        <v>1865</v>
      </c>
      <c r="D2108" s="264" t="s">
        <v>1865</v>
      </c>
      <c r="E2108" s="264" t="s">
        <v>1865</v>
      </c>
      <c r="F2108" s="264" t="s">
        <v>1865</v>
      </c>
      <c r="G2108" s="264" t="s">
        <v>1865</v>
      </c>
      <c r="H2108" s="264" t="s">
        <v>1865</v>
      </c>
      <c r="I2108" s="264" t="s">
        <v>1865</v>
      </c>
      <c r="J2108" s="264" t="s">
        <v>1865</v>
      </c>
      <c r="K2108" s="264" t="s">
        <v>1865</v>
      </c>
      <c r="L2108" s="264" t="s">
        <v>1865</v>
      </c>
      <c r="M2108" s="264" t="s">
        <v>1865</v>
      </c>
      <c r="N2108" s="264" t="s">
        <v>1865</v>
      </c>
      <c r="O2108" s="264" t="s">
        <v>1865</v>
      </c>
      <c r="P2108" s="264" t="s">
        <v>1865</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4" customHeight="1" x14ac:dyDescent="0.25">
      <c r="A2109" s="263" t="s">
        <v>1866</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x14ac:dyDescent="0.25">
      <c r="A2110" s="263" t="s">
        <v>1867</v>
      </c>
      <c r="B2110" s="263" t="s">
        <v>1868</v>
      </c>
      <c r="C2110" s="263" t="s">
        <v>1868</v>
      </c>
      <c r="D2110" s="263" t="s">
        <v>1868</v>
      </c>
      <c r="E2110" s="263" t="s">
        <v>1868</v>
      </c>
      <c r="F2110" s="263" t="s">
        <v>1868</v>
      </c>
      <c r="G2110" s="263" t="s">
        <v>1868</v>
      </c>
      <c r="H2110" s="263" t="s">
        <v>1868</v>
      </c>
      <c r="I2110" s="263" t="s">
        <v>1868</v>
      </c>
      <c r="J2110" s="263" t="s">
        <v>1868</v>
      </c>
      <c r="K2110" s="263" t="s">
        <v>1868</v>
      </c>
      <c r="L2110" s="263" t="s">
        <v>1868</v>
      </c>
      <c r="M2110" s="263" t="s">
        <v>1868</v>
      </c>
      <c r="N2110" s="263" t="s">
        <v>1868</v>
      </c>
      <c r="O2110" s="263" t="s">
        <v>1868</v>
      </c>
      <c r="P2110" s="263" t="s">
        <v>1868</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x14ac:dyDescent="0.25">
      <c r="A2111" s="263" t="s">
        <v>1869</v>
      </c>
      <c r="B2111" s="263" t="s">
        <v>1870</v>
      </c>
      <c r="C2111" s="263" t="s">
        <v>1870</v>
      </c>
      <c r="D2111" s="263" t="s">
        <v>1870</v>
      </c>
      <c r="E2111" s="263" t="s">
        <v>1870</v>
      </c>
      <c r="F2111" s="263" t="s">
        <v>1870</v>
      </c>
      <c r="G2111" s="263" t="s">
        <v>1870</v>
      </c>
      <c r="H2111" s="263" t="s">
        <v>1870</v>
      </c>
      <c r="I2111" s="263" t="s">
        <v>1870</v>
      </c>
      <c r="J2111" s="263" t="s">
        <v>1870</v>
      </c>
      <c r="K2111" s="263" t="s">
        <v>1870</v>
      </c>
      <c r="L2111" s="263" t="s">
        <v>1870</v>
      </c>
      <c r="M2111" s="263" t="s">
        <v>1870</v>
      </c>
      <c r="N2111" s="263" t="s">
        <v>1870</v>
      </c>
      <c r="O2111" s="263" t="s">
        <v>1870</v>
      </c>
      <c r="P2111" s="263" t="s">
        <v>1870</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x14ac:dyDescent="0.25">
      <c r="A2112" s="263" t="s">
        <v>1871</v>
      </c>
      <c r="B2112" s="263" t="s">
        <v>1872</v>
      </c>
      <c r="C2112" s="263" t="s">
        <v>1872</v>
      </c>
      <c r="D2112" s="263" t="s">
        <v>1872</v>
      </c>
      <c r="E2112" s="263" t="s">
        <v>1872</v>
      </c>
      <c r="F2112" s="263" t="s">
        <v>1872</v>
      </c>
      <c r="G2112" s="263" t="s">
        <v>1872</v>
      </c>
      <c r="H2112" s="263" t="s">
        <v>1872</v>
      </c>
      <c r="I2112" s="263" t="s">
        <v>1872</v>
      </c>
      <c r="J2112" s="263" t="s">
        <v>1872</v>
      </c>
      <c r="K2112" s="263" t="s">
        <v>1872</v>
      </c>
      <c r="L2112" s="263" t="s">
        <v>1872</v>
      </c>
      <c r="M2112" s="263" t="s">
        <v>1872</v>
      </c>
      <c r="N2112" s="263" t="s">
        <v>1872</v>
      </c>
      <c r="O2112" s="263" t="s">
        <v>1872</v>
      </c>
      <c r="P2112" s="263" t="s">
        <v>1872</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x14ac:dyDescent="0.25">
      <c r="A2113" s="263" t="s">
        <v>1873</v>
      </c>
      <c r="B2113" s="263" t="s">
        <v>1874</v>
      </c>
      <c r="C2113" s="263" t="s">
        <v>1874</v>
      </c>
      <c r="D2113" s="263" t="s">
        <v>1874</v>
      </c>
      <c r="E2113" s="263" t="s">
        <v>1874</v>
      </c>
      <c r="F2113" s="263" t="s">
        <v>1874</v>
      </c>
      <c r="G2113" s="263" t="s">
        <v>1874</v>
      </c>
      <c r="H2113" s="263" t="s">
        <v>1874</v>
      </c>
      <c r="I2113" s="263" t="s">
        <v>1874</v>
      </c>
      <c r="J2113" s="263" t="s">
        <v>1874</v>
      </c>
      <c r="K2113" s="263" t="s">
        <v>1874</v>
      </c>
      <c r="L2113" s="263" t="s">
        <v>1874</v>
      </c>
      <c r="M2113" s="263" t="s">
        <v>1874</v>
      </c>
      <c r="N2113" s="263" t="s">
        <v>1874</v>
      </c>
      <c r="O2113" s="263" t="s">
        <v>1874</v>
      </c>
      <c r="P2113" s="263" t="s">
        <v>1874</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x14ac:dyDescent="0.25">
      <c r="A2114" s="264" t="s">
        <v>1875</v>
      </c>
      <c r="B2114" s="264" t="s">
        <v>1876</v>
      </c>
      <c r="C2114" s="264" t="s">
        <v>1876</v>
      </c>
      <c r="D2114" s="264" t="s">
        <v>1876</v>
      </c>
      <c r="E2114" s="264" t="s">
        <v>1876</v>
      </c>
      <c r="F2114" s="264" t="s">
        <v>1876</v>
      </c>
      <c r="G2114" s="264" t="s">
        <v>1876</v>
      </c>
      <c r="H2114" s="264" t="s">
        <v>1876</v>
      </c>
      <c r="I2114" s="264" t="s">
        <v>1876</v>
      </c>
      <c r="J2114" s="264" t="s">
        <v>1876</v>
      </c>
      <c r="K2114" s="264" t="s">
        <v>1876</v>
      </c>
      <c r="L2114" s="264" t="s">
        <v>1876</v>
      </c>
      <c r="M2114" s="264" t="s">
        <v>1876</v>
      </c>
      <c r="N2114" s="264" t="s">
        <v>1876</v>
      </c>
      <c r="O2114" s="264" t="s">
        <v>1876</v>
      </c>
      <c r="P2114" s="264" t="s">
        <v>1876</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x14ac:dyDescent="0.25">
      <c r="A2115" s="264" t="s">
        <v>1877</v>
      </c>
      <c r="B2115" s="264" t="s">
        <v>1878</v>
      </c>
      <c r="C2115" s="264" t="s">
        <v>1878</v>
      </c>
      <c r="D2115" s="264" t="s">
        <v>1878</v>
      </c>
      <c r="E2115" s="264" t="s">
        <v>1878</v>
      </c>
      <c r="F2115" s="264" t="s">
        <v>1878</v>
      </c>
      <c r="G2115" s="264" t="s">
        <v>1878</v>
      </c>
      <c r="H2115" s="264" t="s">
        <v>1878</v>
      </c>
      <c r="I2115" s="264" t="s">
        <v>1878</v>
      </c>
      <c r="J2115" s="264" t="s">
        <v>1878</v>
      </c>
      <c r="K2115" s="264" t="s">
        <v>1878</v>
      </c>
      <c r="L2115" s="264" t="s">
        <v>1878</v>
      </c>
      <c r="M2115" s="264" t="s">
        <v>1878</v>
      </c>
      <c r="N2115" s="264" t="s">
        <v>1878</v>
      </c>
      <c r="O2115" s="264" t="s">
        <v>1878</v>
      </c>
      <c r="P2115" s="264" t="s">
        <v>1878</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x14ac:dyDescent="0.25">
      <c r="A2116" s="263" t="s">
        <v>1879</v>
      </c>
      <c r="B2116" s="263" t="s">
        <v>1880</v>
      </c>
      <c r="C2116" s="263" t="s">
        <v>1880</v>
      </c>
      <c r="D2116" s="263" t="s">
        <v>1880</v>
      </c>
      <c r="E2116" s="263" t="s">
        <v>1880</v>
      </c>
      <c r="F2116" s="263" t="s">
        <v>1880</v>
      </c>
      <c r="G2116" s="263" t="s">
        <v>1880</v>
      </c>
      <c r="H2116" s="263" t="s">
        <v>1880</v>
      </c>
      <c r="I2116" s="263" t="s">
        <v>1880</v>
      </c>
      <c r="J2116" s="263" t="s">
        <v>1880</v>
      </c>
      <c r="K2116" s="263" t="s">
        <v>1880</v>
      </c>
      <c r="L2116" s="263" t="s">
        <v>1880</v>
      </c>
      <c r="M2116" s="263" t="s">
        <v>1880</v>
      </c>
      <c r="N2116" s="263" t="s">
        <v>1880</v>
      </c>
      <c r="O2116" s="263" t="s">
        <v>1880</v>
      </c>
      <c r="P2116" s="263" t="s">
        <v>1880</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x14ac:dyDescent="0.25">
      <c r="A2118" s="266" t="s">
        <v>111</v>
      </c>
      <c r="B2118" s="266"/>
      <c r="C2118" s="266"/>
      <c r="D2118" s="266"/>
      <c r="E2118" s="266"/>
      <c r="F2118" s="266"/>
      <c r="G2118" s="266"/>
      <c r="H2118" s="266"/>
      <c r="I2118" s="266"/>
      <c r="J2118" s="266"/>
      <c r="K2118" s="266"/>
      <c r="L2118" s="266"/>
      <c r="M2118" s="266"/>
      <c r="N2118" s="266"/>
      <c r="O2118" s="266"/>
      <c r="P2118" s="266"/>
      <c r="Q2118" s="73" t="s">
        <v>99</v>
      </c>
      <c r="R2118" s="267" t="s">
        <v>100</v>
      </c>
      <c r="S2118" s="267"/>
      <c r="T2118" s="267"/>
      <c r="U2118" s="267"/>
      <c r="V2118" s="267"/>
      <c r="W2118" s="267"/>
      <c r="X2118" s="267"/>
      <c r="Y2118" s="267"/>
      <c r="Z2118" s="267"/>
      <c r="AA2118" s="267"/>
      <c r="AB2118" s="267"/>
      <c r="AC2118" s="267"/>
      <c r="AD2118" s="267"/>
      <c r="AE2118" s="267"/>
      <c r="AF2118" s="74" t="s">
        <v>99</v>
      </c>
      <c r="AG2118" s="268" t="s">
        <v>8</v>
      </c>
      <c r="AH2118" s="268"/>
      <c r="AI2118" s="268"/>
      <c r="AJ2118" s="268"/>
      <c r="AK2118" s="268"/>
      <c r="AL2118" s="268"/>
      <c r="AM2118" s="268"/>
      <c r="AN2118" s="268"/>
      <c r="AO2118" s="268"/>
      <c r="AP2118" s="268"/>
      <c r="AQ2118" s="268"/>
      <c r="AR2118" s="268"/>
      <c r="AS2118" s="268"/>
      <c r="AT2118" s="268"/>
    </row>
    <row r="2119" spans="1:46" ht="45" customHeight="1" x14ac:dyDescent="0.25">
      <c r="A2119" s="263" t="s">
        <v>1221</v>
      </c>
      <c r="B2119" s="263" t="s">
        <v>1222</v>
      </c>
      <c r="C2119" s="263" t="s">
        <v>1222</v>
      </c>
      <c r="D2119" s="263" t="s">
        <v>1222</v>
      </c>
      <c r="E2119" s="263" t="s">
        <v>1222</v>
      </c>
      <c r="F2119" s="263" t="s">
        <v>1222</v>
      </c>
      <c r="G2119" s="263" t="s">
        <v>1222</v>
      </c>
      <c r="H2119" s="263" t="s">
        <v>1222</v>
      </c>
      <c r="I2119" s="263" t="s">
        <v>1222</v>
      </c>
      <c r="J2119" s="263" t="s">
        <v>1222</v>
      </c>
      <c r="K2119" s="263" t="s">
        <v>1222</v>
      </c>
      <c r="L2119" s="263" t="s">
        <v>1222</v>
      </c>
      <c r="M2119" s="263" t="s">
        <v>1222</v>
      </c>
      <c r="N2119" s="263" t="s">
        <v>1222</v>
      </c>
      <c r="O2119" s="263" t="s">
        <v>1222</v>
      </c>
      <c r="P2119" s="263" t="s">
        <v>1222</v>
      </c>
      <c r="Q2119" s="71">
        <v>3</v>
      </c>
      <c r="R2119" s="264" t="s">
        <v>883</v>
      </c>
      <c r="S2119" s="264"/>
      <c r="T2119" s="264"/>
      <c r="U2119" s="264"/>
      <c r="V2119" s="264"/>
      <c r="W2119" s="264"/>
      <c r="X2119" s="264"/>
      <c r="Y2119" s="264"/>
      <c r="Z2119" s="264"/>
      <c r="AA2119" s="264"/>
      <c r="AB2119" s="264"/>
      <c r="AC2119" s="264"/>
      <c r="AD2119" s="264"/>
      <c r="AE2119" s="264"/>
      <c r="AF2119" s="71">
        <v>3</v>
      </c>
      <c r="AG2119" s="264" t="s">
        <v>883</v>
      </c>
      <c r="AH2119" s="264"/>
      <c r="AI2119" s="264"/>
      <c r="AJ2119" s="264"/>
      <c r="AK2119" s="264"/>
      <c r="AL2119" s="264"/>
      <c r="AM2119" s="264"/>
      <c r="AN2119" s="264"/>
      <c r="AO2119" s="264"/>
      <c r="AP2119" s="264"/>
      <c r="AQ2119" s="264"/>
      <c r="AR2119" s="264"/>
      <c r="AS2119" s="264"/>
      <c r="AT2119" s="264"/>
    </row>
    <row r="2120" spans="1:46" ht="45" customHeight="1" x14ac:dyDescent="0.25">
      <c r="A2120" s="263" t="s">
        <v>1223</v>
      </c>
      <c r="B2120" s="263" t="s">
        <v>1224</v>
      </c>
      <c r="C2120" s="263" t="s">
        <v>1224</v>
      </c>
      <c r="D2120" s="263" t="s">
        <v>1224</v>
      </c>
      <c r="E2120" s="263" t="s">
        <v>1224</v>
      </c>
      <c r="F2120" s="263" t="s">
        <v>1224</v>
      </c>
      <c r="G2120" s="263" t="s">
        <v>1224</v>
      </c>
      <c r="H2120" s="263" t="s">
        <v>1224</v>
      </c>
      <c r="I2120" s="263" t="s">
        <v>1224</v>
      </c>
      <c r="J2120" s="263" t="s">
        <v>1224</v>
      </c>
      <c r="K2120" s="263" t="s">
        <v>1224</v>
      </c>
      <c r="L2120" s="263" t="s">
        <v>1224</v>
      </c>
      <c r="M2120" s="263" t="s">
        <v>1224</v>
      </c>
      <c r="N2120" s="263" t="s">
        <v>1224</v>
      </c>
      <c r="O2120" s="263" t="s">
        <v>1224</v>
      </c>
      <c r="P2120" s="263" t="s">
        <v>1224</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x14ac:dyDescent="0.25">
      <c r="A2121" s="263" t="s">
        <v>1225</v>
      </c>
      <c r="B2121" s="263" t="s">
        <v>1226</v>
      </c>
      <c r="C2121" s="263" t="s">
        <v>1226</v>
      </c>
      <c r="D2121" s="263" t="s">
        <v>1226</v>
      </c>
      <c r="E2121" s="263" t="s">
        <v>1226</v>
      </c>
      <c r="F2121" s="263" t="s">
        <v>1226</v>
      </c>
      <c r="G2121" s="263" t="s">
        <v>1226</v>
      </c>
      <c r="H2121" s="263" t="s">
        <v>1226</v>
      </c>
      <c r="I2121" s="263" t="s">
        <v>1226</v>
      </c>
      <c r="J2121" s="263" t="s">
        <v>1226</v>
      </c>
      <c r="K2121" s="263" t="s">
        <v>1226</v>
      </c>
      <c r="L2121" s="263" t="s">
        <v>1226</v>
      </c>
      <c r="M2121" s="263" t="s">
        <v>1226</v>
      </c>
      <c r="N2121" s="263" t="s">
        <v>1226</v>
      </c>
      <c r="O2121" s="263" t="s">
        <v>1226</v>
      </c>
      <c r="P2121" s="263" t="s">
        <v>1226</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900000000000006" customHeight="1" x14ac:dyDescent="0.25">
      <c r="A2122" s="263" t="s">
        <v>1227</v>
      </c>
      <c r="B2122" s="263" t="s">
        <v>1228</v>
      </c>
      <c r="C2122" s="263" t="s">
        <v>1228</v>
      </c>
      <c r="D2122" s="263" t="s">
        <v>1228</v>
      </c>
      <c r="E2122" s="263" t="s">
        <v>1228</v>
      </c>
      <c r="F2122" s="263" t="s">
        <v>1228</v>
      </c>
      <c r="G2122" s="263" t="s">
        <v>1228</v>
      </c>
      <c r="H2122" s="263" t="s">
        <v>1228</v>
      </c>
      <c r="I2122" s="263" t="s">
        <v>1228</v>
      </c>
      <c r="J2122" s="263" t="s">
        <v>1228</v>
      </c>
      <c r="K2122" s="263" t="s">
        <v>1228</v>
      </c>
      <c r="L2122" s="263" t="s">
        <v>1228</v>
      </c>
      <c r="M2122" s="263" t="s">
        <v>1228</v>
      </c>
      <c r="N2122" s="263" t="s">
        <v>1228</v>
      </c>
      <c r="O2122" s="263" t="s">
        <v>1228</v>
      </c>
      <c r="P2122" s="263" t="s">
        <v>1228</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x14ac:dyDescent="0.25">
      <c r="A2123" s="263" t="s">
        <v>1881</v>
      </c>
      <c r="B2123" s="263" t="s">
        <v>1882</v>
      </c>
      <c r="C2123" s="263" t="s">
        <v>1882</v>
      </c>
      <c r="D2123" s="263" t="s">
        <v>1882</v>
      </c>
      <c r="E2123" s="263" t="s">
        <v>1882</v>
      </c>
      <c r="F2123" s="263" t="s">
        <v>1882</v>
      </c>
      <c r="G2123" s="263" t="s">
        <v>1882</v>
      </c>
      <c r="H2123" s="263" t="s">
        <v>1882</v>
      </c>
      <c r="I2123" s="263" t="s">
        <v>1882</v>
      </c>
      <c r="J2123" s="263" t="s">
        <v>1882</v>
      </c>
      <c r="K2123" s="263" t="s">
        <v>1882</v>
      </c>
      <c r="L2123" s="263" t="s">
        <v>1882</v>
      </c>
      <c r="M2123" s="263" t="s">
        <v>1882</v>
      </c>
      <c r="N2123" s="263" t="s">
        <v>1882</v>
      </c>
      <c r="O2123" s="263" t="s">
        <v>1882</v>
      </c>
      <c r="P2123" s="263" t="s">
        <v>1882</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1883</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96</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1812</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x14ac:dyDescent="0.25">
      <c r="A2131" s="269" t="s">
        <v>76</v>
      </c>
      <c r="B2131" s="269"/>
      <c r="C2131" s="269"/>
      <c r="D2131" s="269"/>
      <c r="E2131" s="269"/>
      <c r="F2131" s="269"/>
      <c r="G2131" s="269"/>
      <c r="H2131" s="269"/>
      <c r="I2131" s="269"/>
      <c r="J2131" s="269"/>
      <c r="K2131" s="269"/>
      <c r="L2131" s="269"/>
      <c r="M2131" s="269"/>
      <c r="N2131" s="269"/>
      <c r="O2131" s="269"/>
      <c r="P2131" s="269"/>
      <c r="Q2131" s="69" t="s">
        <v>99</v>
      </c>
      <c r="R2131" s="270" t="s">
        <v>100</v>
      </c>
      <c r="S2131" s="270"/>
      <c r="T2131" s="270"/>
      <c r="U2131" s="270"/>
      <c r="V2131" s="270"/>
      <c r="W2131" s="270"/>
      <c r="X2131" s="270"/>
      <c r="Y2131" s="270"/>
      <c r="Z2131" s="270"/>
      <c r="AA2131" s="270"/>
      <c r="AB2131" s="270"/>
      <c r="AC2131" s="270"/>
      <c r="AD2131" s="270"/>
      <c r="AE2131" s="270"/>
      <c r="AF2131" s="70" t="s">
        <v>99</v>
      </c>
      <c r="AG2131" s="271" t="s">
        <v>8</v>
      </c>
      <c r="AH2131" s="271"/>
      <c r="AI2131" s="271"/>
      <c r="AJ2131" s="271"/>
      <c r="AK2131" s="271"/>
      <c r="AL2131" s="271"/>
      <c r="AM2131" s="271"/>
      <c r="AN2131" s="271"/>
      <c r="AO2131" s="271"/>
      <c r="AP2131" s="271"/>
      <c r="AQ2131" s="271"/>
      <c r="AR2131" s="271"/>
      <c r="AS2131" s="271"/>
      <c r="AT2131" s="271"/>
    </row>
    <row r="2132" spans="1:46" ht="45" customHeight="1" x14ac:dyDescent="0.25">
      <c r="A2132" s="263" t="s">
        <v>1060</v>
      </c>
      <c r="B2132" s="263" t="s">
        <v>1061</v>
      </c>
      <c r="C2132" s="263" t="s">
        <v>1061</v>
      </c>
      <c r="D2132" s="263" t="s">
        <v>1061</v>
      </c>
      <c r="E2132" s="263" t="s">
        <v>1061</v>
      </c>
      <c r="F2132" s="263" t="s">
        <v>1061</v>
      </c>
      <c r="G2132" s="263" t="s">
        <v>1061</v>
      </c>
      <c r="H2132" s="263" t="s">
        <v>1061</v>
      </c>
      <c r="I2132" s="263" t="s">
        <v>1061</v>
      </c>
      <c r="J2132" s="263" t="s">
        <v>1061</v>
      </c>
      <c r="K2132" s="263" t="s">
        <v>1061</v>
      </c>
      <c r="L2132" s="263" t="s">
        <v>1061</v>
      </c>
      <c r="M2132" s="263" t="s">
        <v>1061</v>
      </c>
      <c r="N2132" s="263" t="s">
        <v>1061</v>
      </c>
      <c r="O2132" s="263" t="s">
        <v>1061</v>
      </c>
      <c r="P2132" s="263" t="s">
        <v>1061</v>
      </c>
      <c r="Q2132" s="71">
        <v>3</v>
      </c>
      <c r="R2132" s="264" t="s">
        <v>883</v>
      </c>
      <c r="S2132" s="264"/>
      <c r="T2132" s="264"/>
      <c r="U2132" s="264"/>
      <c r="V2132" s="264"/>
      <c r="W2132" s="264"/>
      <c r="X2132" s="264"/>
      <c r="Y2132" s="264"/>
      <c r="Z2132" s="264"/>
      <c r="AA2132" s="264"/>
      <c r="AB2132" s="264"/>
      <c r="AC2132" s="264"/>
      <c r="AD2132" s="264"/>
      <c r="AE2132" s="264"/>
      <c r="AF2132" s="71">
        <v>3</v>
      </c>
      <c r="AG2132" s="264" t="s">
        <v>883</v>
      </c>
      <c r="AH2132" s="264"/>
      <c r="AI2132" s="264"/>
      <c r="AJ2132" s="264"/>
      <c r="AK2132" s="264"/>
      <c r="AL2132" s="264"/>
      <c r="AM2132" s="264"/>
      <c r="AN2132" s="264"/>
      <c r="AO2132" s="264"/>
      <c r="AP2132" s="264"/>
      <c r="AQ2132" s="264"/>
      <c r="AR2132" s="264"/>
      <c r="AS2132" s="264"/>
      <c r="AT2132" s="264"/>
    </row>
    <row r="2133" spans="1:46" ht="45" customHeight="1" x14ac:dyDescent="0.25">
      <c r="A2133" s="263" t="s">
        <v>1062</v>
      </c>
      <c r="B2133" s="263" t="s">
        <v>1063</v>
      </c>
      <c r="C2133" s="263" t="s">
        <v>1063</v>
      </c>
      <c r="D2133" s="263" t="s">
        <v>1063</v>
      </c>
      <c r="E2133" s="263" t="s">
        <v>1063</v>
      </c>
      <c r="F2133" s="263" t="s">
        <v>1063</v>
      </c>
      <c r="G2133" s="263" t="s">
        <v>1063</v>
      </c>
      <c r="H2133" s="263" t="s">
        <v>1063</v>
      </c>
      <c r="I2133" s="263" t="s">
        <v>1063</v>
      </c>
      <c r="J2133" s="263" t="s">
        <v>1063</v>
      </c>
      <c r="K2133" s="263" t="s">
        <v>1063</v>
      </c>
      <c r="L2133" s="263" t="s">
        <v>1063</v>
      </c>
      <c r="M2133" s="263" t="s">
        <v>1063</v>
      </c>
      <c r="N2133" s="263" t="s">
        <v>1063</v>
      </c>
      <c r="O2133" s="263" t="s">
        <v>1063</v>
      </c>
      <c r="P2133" s="263" t="s">
        <v>1063</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x14ac:dyDescent="0.25">
      <c r="A2134" s="263" t="s">
        <v>1884</v>
      </c>
      <c r="B2134" s="263" t="s">
        <v>1885</v>
      </c>
      <c r="C2134" s="263" t="s">
        <v>1885</v>
      </c>
      <c r="D2134" s="263" t="s">
        <v>1885</v>
      </c>
      <c r="E2134" s="263" t="s">
        <v>1885</v>
      </c>
      <c r="F2134" s="263" t="s">
        <v>1885</v>
      </c>
      <c r="G2134" s="263" t="s">
        <v>1885</v>
      </c>
      <c r="H2134" s="263" t="s">
        <v>1885</v>
      </c>
      <c r="I2134" s="263" t="s">
        <v>1885</v>
      </c>
      <c r="J2134" s="263" t="s">
        <v>1885</v>
      </c>
      <c r="K2134" s="263" t="s">
        <v>1885</v>
      </c>
      <c r="L2134" s="263" t="s">
        <v>1885</v>
      </c>
      <c r="M2134" s="263" t="s">
        <v>1885</v>
      </c>
      <c r="N2134" s="263" t="s">
        <v>1885</v>
      </c>
      <c r="O2134" s="263" t="s">
        <v>1885</v>
      </c>
      <c r="P2134" s="263" t="s">
        <v>1885</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x14ac:dyDescent="0.25">
      <c r="A2135" s="263" t="s">
        <v>1886</v>
      </c>
      <c r="B2135" s="263" t="s">
        <v>1887</v>
      </c>
      <c r="C2135" s="263" t="s">
        <v>1887</v>
      </c>
      <c r="D2135" s="263" t="s">
        <v>1887</v>
      </c>
      <c r="E2135" s="263" t="s">
        <v>1887</v>
      </c>
      <c r="F2135" s="263" t="s">
        <v>1887</v>
      </c>
      <c r="G2135" s="263" t="s">
        <v>1887</v>
      </c>
      <c r="H2135" s="263" t="s">
        <v>1887</v>
      </c>
      <c r="I2135" s="263" t="s">
        <v>1887</v>
      </c>
      <c r="J2135" s="263" t="s">
        <v>1887</v>
      </c>
      <c r="K2135" s="263" t="s">
        <v>1887</v>
      </c>
      <c r="L2135" s="263" t="s">
        <v>1887</v>
      </c>
      <c r="M2135" s="263" t="s">
        <v>1887</v>
      </c>
      <c r="N2135" s="263" t="s">
        <v>1887</v>
      </c>
      <c r="O2135" s="263" t="s">
        <v>1887</v>
      </c>
      <c r="P2135" s="263" t="s">
        <v>1887</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x14ac:dyDescent="0.25">
      <c r="A2136" s="264" t="s">
        <v>1888</v>
      </c>
      <c r="B2136" s="264" t="s">
        <v>1889</v>
      </c>
      <c r="C2136" s="264" t="s">
        <v>1889</v>
      </c>
      <c r="D2136" s="264" t="s">
        <v>1889</v>
      </c>
      <c r="E2136" s="264" t="s">
        <v>1889</v>
      </c>
      <c r="F2136" s="264" t="s">
        <v>1889</v>
      </c>
      <c r="G2136" s="264" t="s">
        <v>1889</v>
      </c>
      <c r="H2136" s="264" t="s">
        <v>1889</v>
      </c>
      <c r="I2136" s="264" t="s">
        <v>1889</v>
      </c>
      <c r="J2136" s="264" t="s">
        <v>1889</v>
      </c>
      <c r="K2136" s="264" t="s">
        <v>1889</v>
      </c>
      <c r="L2136" s="264" t="s">
        <v>1889</v>
      </c>
      <c r="M2136" s="264" t="s">
        <v>1889</v>
      </c>
      <c r="N2136" s="264" t="s">
        <v>1889</v>
      </c>
      <c r="O2136" s="264" t="s">
        <v>1889</v>
      </c>
      <c r="P2136" s="264" t="s">
        <v>1889</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x14ac:dyDescent="0.25">
      <c r="A2137" s="264" t="s">
        <v>1890</v>
      </c>
      <c r="B2137" s="264" t="s">
        <v>1891</v>
      </c>
      <c r="C2137" s="264" t="s">
        <v>1891</v>
      </c>
      <c r="D2137" s="264" t="s">
        <v>1891</v>
      </c>
      <c r="E2137" s="264" t="s">
        <v>1891</v>
      </c>
      <c r="F2137" s="264" t="s">
        <v>1891</v>
      </c>
      <c r="G2137" s="264" t="s">
        <v>1891</v>
      </c>
      <c r="H2137" s="264" t="s">
        <v>1891</v>
      </c>
      <c r="I2137" s="264" t="s">
        <v>1891</v>
      </c>
      <c r="J2137" s="264" t="s">
        <v>1891</v>
      </c>
      <c r="K2137" s="264" t="s">
        <v>1891</v>
      </c>
      <c r="L2137" s="264" t="s">
        <v>1891</v>
      </c>
      <c r="M2137" s="264" t="s">
        <v>1891</v>
      </c>
      <c r="N2137" s="264" t="s">
        <v>1891</v>
      </c>
      <c r="O2137" s="264" t="s">
        <v>1891</v>
      </c>
      <c r="P2137" s="264" t="s">
        <v>1891</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x14ac:dyDescent="0.25">
      <c r="A2138" s="263" t="s">
        <v>1892</v>
      </c>
      <c r="B2138" s="263" t="s">
        <v>1893</v>
      </c>
      <c r="C2138" s="263" t="s">
        <v>1893</v>
      </c>
      <c r="D2138" s="263" t="s">
        <v>1893</v>
      </c>
      <c r="E2138" s="263" t="s">
        <v>1893</v>
      </c>
      <c r="F2138" s="263" t="s">
        <v>1893</v>
      </c>
      <c r="G2138" s="263" t="s">
        <v>1893</v>
      </c>
      <c r="H2138" s="263" t="s">
        <v>1893</v>
      </c>
      <c r="I2138" s="263" t="s">
        <v>1893</v>
      </c>
      <c r="J2138" s="263" t="s">
        <v>1893</v>
      </c>
      <c r="K2138" s="263" t="s">
        <v>1893</v>
      </c>
      <c r="L2138" s="263" t="s">
        <v>1893</v>
      </c>
      <c r="M2138" s="263" t="s">
        <v>1893</v>
      </c>
      <c r="N2138" s="263" t="s">
        <v>1893</v>
      </c>
      <c r="O2138" s="263" t="s">
        <v>1893</v>
      </c>
      <c r="P2138" s="263" t="s">
        <v>1893</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x14ac:dyDescent="0.25">
      <c r="A2139" s="263" t="s">
        <v>1894</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x14ac:dyDescent="0.25">
      <c r="A2140" s="263" t="s">
        <v>1895</v>
      </c>
      <c r="B2140" s="263" t="s">
        <v>1896</v>
      </c>
      <c r="C2140" s="263" t="s">
        <v>1896</v>
      </c>
      <c r="D2140" s="263" t="s">
        <v>1896</v>
      </c>
      <c r="E2140" s="263" t="s">
        <v>1896</v>
      </c>
      <c r="F2140" s="263" t="s">
        <v>1896</v>
      </c>
      <c r="G2140" s="263" t="s">
        <v>1896</v>
      </c>
      <c r="H2140" s="263" t="s">
        <v>1896</v>
      </c>
      <c r="I2140" s="263" t="s">
        <v>1896</v>
      </c>
      <c r="J2140" s="263" t="s">
        <v>1896</v>
      </c>
      <c r="K2140" s="263" t="s">
        <v>1896</v>
      </c>
      <c r="L2140" s="263" t="s">
        <v>1896</v>
      </c>
      <c r="M2140" s="263" t="s">
        <v>1896</v>
      </c>
      <c r="N2140" s="263" t="s">
        <v>1896</v>
      </c>
      <c r="O2140" s="263" t="s">
        <v>1896</v>
      </c>
      <c r="P2140" s="263" t="s">
        <v>1896</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x14ac:dyDescent="0.25">
      <c r="A2141" s="263" t="s">
        <v>1897</v>
      </c>
      <c r="B2141" s="263" t="s">
        <v>1898</v>
      </c>
      <c r="C2141" s="263" t="s">
        <v>1898</v>
      </c>
      <c r="D2141" s="263" t="s">
        <v>1898</v>
      </c>
      <c r="E2141" s="263" t="s">
        <v>1898</v>
      </c>
      <c r="F2141" s="263" t="s">
        <v>1898</v>
      </c>
      <c r="G2141" s="263" t="s">
        <v>1898</v>
      </c>
      <c r="H2141" s="263" t="s">
        <v>1898</v>
      </c>
      <c r="I2141" s="263" t="s">
        <v>1898</v>
      </c>
      <c r="J2141" s="263" t="s">
        <v>1898</v>
      </c>
      <c r="K2141" s="263" t="s">
        <v>1898</v>
      </c>
      <c r="L2141" s="263" t="s">
        <v>1898</v>
      </c>
      <c r="M2141" s="263" t="s">
        <v>1898</v>
      </c>
      <c r="N2141" s="263" t="s">
        <v>1898</v>
      </c>
      <c r="O2141" s="263" t="s">
        <v>1898</v>
      </c>
      <c r="P2141" s="263" t="s">
        <v>1898</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x14ac:dyDescent="0.25">
      <c r="A2142" s="263" t="s">
        <v>1899</v>
      </c>
      <c r="B2142" s="263" t="s">
        <v>1900</v>
      </c>
      <c r="C2142" s="263" t="s">
        <v>1900</v>
      </c>
      <c r="D2142" s="263" t="s">
        <v>1900</v>
      </c>
      <c r="E2142" s="263" t="s">
        <v>1900</v>
      </c>
      <c r="F2142" s="263" t="s">
        <v>1900</v>
      </c>
      <c r="G2142" s="263" t="s">
        <v>1900</v>
      </c>
      <c r="H2142" s="263" t="s">
        <v>1900</v>
      </c>
      <c r="I2142" s="263" t="s">
        <v>1900</v>
      </c>
      <c r="J2142" s="263" t="s">
        <v>1900</v>
      </c>
      <c r="K2142" s="263" t="s">
        <v>1900</v>
      </c>
      <c r="L2142" s="263" t="s">
        <v>1900</v>
      </c>
      <c r="M2142" s="263" t="s">
        <v>1900</v>
      </c>
      <c r="N2142" s="263" t="s">
        <v>1900</v>
      </c>
      <c r="O2142" s="263" t="s">
        <v>1900</v>
      </c>
      <c r="P2142" s="263" t="s">
        <v>1900</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x14ac:dyDescent="0.25">
      <c r="A2143" s="264" t="s">
        <v>1901</v>
      </c>
      <c r="B2143" s="264" t="s">
        <v>1902</v>
      </c>
      <c r="C2143" s="264" t="s">
        <v>1902</v>
      </c>
      <c r="D2143" s="264" t="s">
        <v>1902</v>
      </c>
      <c r="E2143" s="264" t="s">
        <v>1902</v>
      </c>
      <c r="F2143" s="264" t="s">
        <v>1902</v>
      </c>
      <c r="G2143" s="264" t="s">
        <v>1902</v>
      </c>
      <c r="H2143" s="264" t="s">
        <v>1902</v>
      </c>
      <c r="I2143" s="264" t="s">
        <v>1902</v>
      </c>
      <c r="J2143" s="264" t="s">
        <v>1902</v>
      </c>
      <c r="K2143" s="264" t="s">
        <v>1902</v>
      </c>
      <c r="L2143" s="264" t="s">
        <v>1902</v>
      </c>
      <c r="M2143" s="264" t="s">
        <v>1902</v>
      </c>
      <c r="N2143" s="264" t="s">
        <v>1902</v>
      </c>
      <c r="O2143" s="264" t="s">
        <v>1902</v>
      </c>
      <c r="P2143" s="264" t="s">
        <v>1902</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x14ac:dyDescent="0.25">
      <c r="A2144" s="264" t="s">
        <v>1903</v>
      </c>
      <c r="B2144" s="264" t="s">
        <v>1904</v>
      </c>
      <c r="C2144" s="264" t="s">
        <v>1904</v>
      </c>
      <c r="D2144" s="264" t="s">
        <v>1904</v>
      </c>
      <c r="E2144" s="264" t="s">
        <v>1904</v>
      </c>
      <c r="F2144" s="264" t="s">
        <v>1904</v>
      </c>
      <c r="G2144" s="264" t="s">
        <v>1904</v>
      </c>
      <c r="H2144" s="264" t="s">
        <v>1904</v>
      </c>
      <c r="I2144" s="264" t="s">
        <v>1904</v>
      </c>
      <c r="J2144" s="264" t="s">
        <v>1904</v>
      </c>
      <c r="K2144" s="264" t="s">
        <v>1904</v>
      </c>
      <c r="L2144" s="264" t="s">
        <v>1904</v>
      </c>
      <c r="M2144" s="264" t="s">
        <v>1904</v>
      </c>
      <c r="N2144" s="264" t="s">
        <v>1904</v>
      </c>
      <c r="O2144" s="264" t="s">
        <v>1904</v>
      </c>
      <c r="P2144" s="264" t="s">
        <v>1904</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x14ac:dyDescent="0.25">
      <c r="A2145" s="263" t="s">
        <v>1905</v>
      </c>
      <c r="B2145" s="263" t="s">
        <v>1906</v>
      </c>
      <c r="C2145" s="263" t="s">
        <v>1906</v>
      </c>
      <c r="D2145" s="263" t="s">
        <v>1906</v>
      </c>
      <c r="E2145" s="263" t="s">
        <v>1906</v>
      </c>
      <c r="F2145" s="263" t="s">
        <v>1906</v>
      </c>
      <c r="G2145" s="263" t="s">
        <v>1906</v>
      </c>
      <c r="H2145" s="263" t="s">
        <v>1906</v>
      </c>
      <c r="I2145" s="263" t="s">
        <v>1906</v>
      </c>
      <c r="J2145" s="263" t="s">
        <v>1906</v>
      </c>
      <c r="K2145" s="263" t="s">
        <v>1906</v>
      </c>
      <c r="L2145" s="263" t="s">
        <v>1906</v>
      </c>
      <c r="M2145" s="263" t="s">
        <v>1906</v>
      </c>
      <c r="N2145" s="263" t="s">
        <v>1906</v>
      </c>
      <c r="O2145" s="263" t="s">
        <v>1906</v>
      </c>
      <c r="P2145" s="263" t="s">
        <v>1906</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x14ac:dyDescent="0.25">
      <c r="A2146" s="263" t="s">
        <v>1907</v>
      </c>
      <c r="B2146" s="263" t="s">
        <v>1908</v>
      </c>
      <c r="C2146" s="263" t="s">
        <v>1908</v>
      </c>
      <c r="D2146" s="263" t="s">
        <v>1908</v>
      </c>
      <c r="E2146" s="263" t="s">
        <v>1908</v>
      </c>
      <c r="F2146" s="263" t="s">
        <v>1908</v>
      </c>
      <c r="G2146" s="263" t="s">
        <v>1908</v>
      </c>
      <c r="H2146" s="263" t="s">
        <v>1908</v>
      </c>
      <c r="I2146" s="263" t="s">
        <v>1908</v>
      </c>
      <c r="J2146" s="263" t="s">
        <v>1908</v>
      </c>
      <c r="K2146" s="263" t="s">
        <v>1908</v>
      </c>
      <c r="L2146" s="263" t="s">
        <v>1908</v>
      </c>
      <c r="M2146" s="263" t="s">
        <v>1908</v>
      </c>
      <c r="N2146" s="263" t="s">
        <v>1908</v>
      </c>
      <c r="O2146" s="263" t="s">
        <v>1908</v>
      </c>
      <c r="P2146" s="263" t="s">
        <v>1908</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x14ac:dyDescent="0.25">
      <c r="A2147" s="263" t="s">
        <v>1909</v>
      </c>
      <c r="B2147" s="263" t="s">
        <v>1910</v>
      </c>
      <c r="C2147" s="263" t="s">
        <v>1910</v>
      </c>
      <c r="D2147" s="263" t="s">
        <v>1910</v>
      </c>
      <c r="E2147" s="263" t="s">
        <v>1910</v>
      </c>
      <c r="F2147" s="263" t="s">
        <v>1910</v>
      </c>
      <c r="G2147" s="263" t="s">
        <v>1910</v>
      </c>
      <c r="H2147" s="263" t="s">
        <v>1910</v>
      </c>
      <c r="I2147" s="263" t="s">
        <v>1910</v>
      </c>
      <c r="J2147" s="263" t="s">
        <v>1910</v>
      </c>
      <c r="K2147" s="263" t="s">
        <v>1910</v>
      </c>
      <c r="L2147" s="263" t="s">
        <v>1910</v>
      </c>
      <c r="M2147" s="263" t="s">
        <v>1910</v>
      </c>
      <c r="N2147" s="263" t="s">
        <v>1910</v>
      </c>
      <c r="O2147" s="263" t="s">
        <v>1910</v>
      </c>
      <c r="P2147" s="263" t="s">
        <v>1910</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x14ac:dyDescent="0.25">
      <c r="A2149" s="266" t="s">
        <v>111</v>
      </c>
      <c r="B2149" s="266"/>
      <c r="C2149" s="266"/>
      <c r="D2149" s="266"/>
      <c r="E2149" s="266"/>
      <c r="F2149" s="266"/>
      <c r="G2149" s="266"/>
      <c r="H2149" s="266"/>
      <c r="I2149" s="266"/>
      <c r="J2149" s="266"/>
      <c r="K2149" s="266"/>
      <c r="L2149" s="266"/>
      <c r="M2149" s="266"/>
      <c r="N2149" s="266"/>
      <c r="O2149" s="266"/>
      <c r="P2149" s="266"/>
      <c r="Q2149" s="73" t="s">
        <v>99</v>
      </c>
      <c r="R2149" s="267" t="s">
        <v>100</v>
      </c>
      <c r="S2149" s="267"/>
      <c r="T2149" s="267"/>
      <c r="U2149" s="267"/>
      <c r="V2149" s="267"/>
      <c r="W2149" s="267"/>
      <c r="X2149" s="267"/>
      <c r="Y2149" s="267"/>
      <c r="Z2149" s="267"/>
      <c r="AA2149" s="267"/>
      <c r="AB2149" s="267"/>
      <c r="AC2149" s="267"/>
      <c r="AD2149" s="267"/>
      <c r="AE2149" s="267"/>
      <c r="AF2149" s="74" t="s">
        <v>99</v>
      </c>
      <c r="AG2149" s="268" t="s">
        <v>8</v>
      </c>
      <c r="AH2149" s="268"/>
      <c r="AI2149" s="268"/>
      <c r="AJ2149" s="268"/>
      <c r="AK2149" s="268"/>
      <c r="AL2149" s="268"/>
      <c r="AM2149" s="268"/>
      <c r="AN2149" s="268"/>
      <c r="AO2149" s="268"/>
      <c r="AP2149" s="268"/>
      <c r="AQ2149" s="268"/>
      <c r="AR2149" s="268"/>
      <c r="AS2149" s="268"/>
      <c r="AT2149" s="268"/>
    </row>
    <row r="2150" spans="1:46" ht="45" customHeight="1" x14ac:dyDescent="0.25">
      <c r="A2150" s="263" t="s">
        <v>1805</v>
      </c>
      <c r="B2150" s="263" t="s">
        <v>1911</v>
      </c>
      <c r="C2150" s="263" t="s">
        <v>1911</v>
      </c>
      <c r="D2150" s="263" t="s">
        <v>1911</v>
      </c>
      <c r="E2150" s="263" t="s">
        <v>1911</v>
      </c>
      <c r="F2150" s="263" t="s">
        <v>1911</v>
      </c>
      <c r="G2150" s="263" t="s">
        <v>1911</v>
      </c>
      <c r="H2150" s="263" t="s">
        <v>1911</v>
      </c>
      <c r="I2150" s="263" t="s">
        <v>1911</v>
      </c>
      <c r="J2150" s="263" t="s">
        <v>1911</v>
      </c>
      <c r="K2150" s="263" t="s">
        <v>1911</v>
      </c>
      <c r="L2150" s="263" t="s">
        <v>1911</v>
      </c>
      <c r="M2150" s="263" t="s">
        <v>1911</v>
      </c>
      <c r="N2150" s="263" t="s">
        <v>1911</v>
      </c>
      <c r="O2150" s="263" t="s">
        <v>1911</v>
      </c>
      <c r="P2150" s="263" t="s">
        <v>1911</v>
      </c>
      <c r="Q2150" s="71">
        <v>3</v>
      </c>
      <c r="R2150" s="264" t="s">
        <v>883</v>
      </c>
      <c r="S2150" s="264"/>
      <c r="T2150" s="264"/>
      <c r="U2150" s="264"/>
      <c r="V2150" s="264"/>
      <c r="W2150" s="264"/>
      <c r="X2150" s="264"/>
      <c r="Y2150" s="264"/>
      <c r="Z2150" s="264"/>
      <c r="AA2150" s="264"/>
      <c r="AB2150" s="264"/>
      <c r="AC2150" s="264"/>
      <c r="AD2150" s="264"/>
      <c r="AE2150" s="264"/>
      <c r="AF2150" s="71">
        <v>3</v>
      </c>
      <c r="AG2150" s="264" t="s">
        <v>883</v>
      </c>
      <c r="AH2150" s="264"/>
      <c r="AI2150" s="264"/>
      <c r="AJ2150" s="264"/>
      <c r="AK2150" s="264"/>
      <c r="AL2150" s="264"/>
      <c r="AM2150" s="264"/>
      <c r="AN2150" s="264"/>
      <c r="AO2150" s="264"/>
      <c r="AP2150" s="264"/>
      <c r="AQ2150" s="264"/>
      <c r="AR2150" s="264"/>
      <c r="AS2150" s="264"/>
      <c r="AT2150" s="264"/>
    </row>
    <row r="2151" spans="1:46" ht="45" customHeight="1" x14ac:dyDescent="0.25">
      <c r="A2151" s="263" t="s">
        <v>1806</v>
      </c>
      <c r="B2151" s="263" t="s">
        <v>1912</v>
      </c>
      <c r="C2151" s="263" t="s">
        <v>1912</v>
      </c>
      <c r="D2151" s="263" t="s">
        <v>1912</v>
      </c>
      <c r="E2151" s="263" t="s">
        <v>1912</v>
      </c>
      <c r="F2151" s="263" t="s">
        <v>1912</v>
      </c>
      <c r="G2151" s="263" t="s">
        <v>1912</v>
      </c>
      <c r="H2151" s="263" t="s">
        <v>1912</v>
      </c>
      <c r="I2151" s="263" t="s">
        <v>1912</v>
      </c>
      <c r="J2151" s="263" t="s">
        <v>1912</v>
      </c>
      <c r="K2151" s="263" t="s">
        <v>1912</v>
      </c>
      <c r="L2151" s="263" t="s">
        <v>1912</v>
      </c>
      <c r="M2151" s="263" t="s">
        <v>1912</v>
      </c>
      <c r="N2151" s="263" t="s">
        <v>1912</v>
      </c>
      <c r="O2151" s="263" t="s">
        <v>1912</v>
      </c>
      <c r="P2151" s="263" t="s">
        <v>1912</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x14ac:dyDescent="0.25">
      <c r="A2152" s="263" t="s">
        <v>1807</v>
      </c>
      <c r="B2152" s="263" t="s">
        <v>1913</v>
      </c>
      <c r="C2152" s="263" t="s">
        <v>1913</v>
      </c>
      <c r="D2152" s="263" t="s">
        <v>1913</v>
      </c>
      <c r="E2152" s="263" t="s">
        <v>1913</v>
      </c>
      <c r="F2152" s="263" t="s">
        <v>1913</v>
      </c>
      <c r="G2152" s="263" t="s">
        <v>1913</v>
      </c>
      <c r="H2152" s="263" t="s">
        <v>1913</v>
      </c>
      <c r="I2152" s="263" t="s">
        <v>1913</v>
      </c>
      <c r="J2152" s="263" t="s">
        <v>1913</v>
      </c>
      <c r="K2152" s="263" t="s">
        <v>1913</v>
      </c>
      <c r="L2152" s="263" t="s">
        <v>1913</v>
      </c>
      <c r="M2152" s="263" t="s">
        <v>1913</v>
      </c>
      <c r="N2152" s="263" t="s">
        <v>1913</v>
      </c>
      <c r="O2152" s="263" t="s">
        <v>1913</v>
      </c>
      <c r="P2152" s="263" t="s">
        <v>1913</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x14ac:dyDescent="0.25">
      <c r="A2153" s="263" t="s">
        <v>1809</v>
      </c>
      <c r="B2153" s="263" t="s">
        <v>1914</v>
      </c>
      <c r="C2153" s="263" t="s">
        <v>1914</v>
      </c>
      <c r="D2153" s="263" t="s">
        <v>1914</v>
      </c>
      <c r="E2153" s="263" t="s">
        <v>1914</v>
      </c>
      <c r="F2153" s="263" t="s">
        <v>1914</v>
      </c>
      <c r="G2153" s="263" t="s">
        <v>1914</v>
      </c>
      <c r="H2153" s="263" t="s">
        <v>1914</v>
      </c>
      <c r="I2153" s="263" t="s">
        <v>1914</v>
      </c>
      <c r="J2153" s="263" t="s">
        <v>1914</v>
      </c>
      <c r="K2153" s="263" t="s">
        <v>1914</v>
      </c>
      <c r="L2153" s="263" t="s">
        <v>1914</v>
      </c>
      <c r="M2153" s="263" t="s">
        <v>1914</v>
      </c>
      <c r="N2153" s="263" t="s">
        <v>1914</v>
      </c>
      <c r="O2153" s="263" t="s">
        <v>1914</v>
      </c>
      <c r="P2153" s="263" t="s">
        <v>1914</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x14ac:dyDescent="0.25">
      <c r="A2154" s="263" t="s">
        <v>1915</v>
      </c>
      <c r="B2154" s="263" t="s">
        <v>1916</v>
      </c>
      <c r="C2154" s="263" t="s">
        <v>1916</v>
      </c>
      <c r="D2154" s="263" t="s">
        <v>1916</v>
      </c>
      <c r="E2154" s="263" t="s">
        <v>1916</v>
      </c>
      <c r="F2154" s="263" t="s">
        <v>1916</v>
      </c>
      <c r="G2154" s="263" t="s">
        <v>1916</v>
      </c>
      <c r="H2154" s="263" t="s">
        <v>1916</v>
      </c>
      <c r="I2154" s="263" t="s">
        <v>1916</v>
      </c>
      <c r="J2154" s="263" t="s">
        <v>1916</v>
      </c>
      <c r="K2154" s="263" t="s">
        <v>1916</v>
      </c>
      <c r="L2154" s="263" t="s">
        <v>1916</v>
      </c>
      <c r="M2154" s="263" t="s">
        <v>1916</v>
      </c>
      <c r="N2154" s="263" t="s">
        <v>1916</v>
      </c>
      <c r="O2154" s="263" t="s">
        <v>1916</v>
      </c>
      <c r="P2154" s="263" t="s">
        <v>1916</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1917</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96</v>
      </c>
      <c r="AH2157" s="254"/>
      <c r="AI2157" s="254"/>
      <c r="AJ2157" s="254"/>
      <c r="AK2157" s="75">
        <f>(('Artículo 121 (resumen PI)'!C66*0.8+'Artículo 121 (resumen PI)'!F66*0.2)+('Artículo 121 (resumen PNT)'!C66*0.8+'Artículo 121 (resumen PNT)'!F66*0.2))/2</f>
        <v>95</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1918</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x14ac:dyDescent="0.25">
      <c r="A2162" s="269" t="s">
        <v>76</v>
      </c>
      <c r="B2162" s="269"/>
      <c r="C2162" s="269"/>
      <c r="D2162" s="269"/>
      <c r="E2162" s="269"/>
      <c r="F2162" s="269"/>
      <c r="G2162" s="269"/>
      <c r="H2162" s="269"/>
      <c r="I2162" s="269"/>
      <c r="J2162" s="269"/>
      <c r="K2162" s="269"/>
      <c r="L2162" s="269"/>
      <c r="M2162" s="269"/>
      <c r="N2162" s="269"/>
      <c r="O2162" s="269"/>
      <c r="P2162" s="269"/>
      <c r="Q2162" s="69" t="s">
        <v>99</v>
      </c>
      <c r="R2162" s="270" t="s">
        <v>100</v>
      </c>
      <c r="S2162" s="270"/>
      <c r="T2162" s="270"/>
      <c r="U2162" s="270"/>
      <c r="V2162" s="270"/>
      <c r="W2162" s="270"/>
      <c r="X2162" s="270"/>
      <c r="Y2162" s="270"/>
      <c r="Z2162" s="270"/>
      <c r="AA2162" s="270"/>
      <c r="AB2162" s="270"/>
      <c r="AC2162" s="270"/>
      <c r="AD2162" s="270"/>
      <c r="AE2162" s="270"/>
      <c r="AF2162" s="70" t="s">
        <v>99</v>
      </c>
      <c r="AG2162" s="271" t="s">
        <v>8</v>
      </c>
      <c r="AH2162" s="271"/>
      <c r="AI2162" s="271"/>
      <c r="AJ2162" s="271"/>
      <c r="AK2162" s="271"/>
      <c r="AL2162" s="271"/>
      <c r="AM2162" s="271"/>
      <c r="AN2162" s="271"/>
      <c r="AO2162" s="271"/>
      <c r="AP2162" s="271"/>
      <c r="AQ2162" s="271"/>
      <c r="AR2162" s="271"/>
      <c r="AS2162" s="271"/>
      <c r="AT2162" s="271"/>
    </row>
    <row r="2163" spans="1:46" ht="45" customHeight="1" x14ac:dyDescent="0.25">
      <c r="A2163" s="263" t="s">
        <v>1060</v>
      </c>
      <c r="B2163" s="263" t="s">
        <v>1061</v>
      </c>
      <c r="C2163" s="263" t="s">
        <v>1061</v>
      </c>
      <c r="D2163" s="263" t="s">
        <v>1061</v>
      </c>
      <c r="E2163" s="263" t="s">
        <v>1061</v>
      </c>
      <c r="F2163" s="263" t="s">
        <v>1061</v>
      </c>
      <c r="G2163" s="263" t="s">
        <v>1061</v>
      </c>
      <c r="H2163" s="263" t="s">
        <v>1061</v>
      </c>
      <c r="I2163" s="263" t="s">
        <v>1061</v>
      </c>
      <c r="J2163" s="263" t="s">
        <v>1061</v>
      </c>
      <c r="K2163" s="263" t="s">
        <v>1061</v>
      </c>
      <c r="L2163" s="263" t="s">
        <v>1061</v>
      </c>
      <c r="M2163" s="263" t="s">
        <v>1061</v>
      </c>
      <c r="N2163" s="263" t="s">
        <v>1061</v>
      </c>
      <c r="O2163" s="263" t="s">
        <v>1061</v>
      </c>
      <c r="P2163" s="263" t="s">
        <v>1061</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x14ac:dyDescent="0.25">
      <c r="A2164" s="263" t="s">
        <v>1062</v>
      </c>
      <c r="B2164" s="263" t="s">
        <v>1063</v>
      </c>
      <c r="C2164" s="263" t="s">
        <v>1063</v>
      </c>
      <c r="D2164" s="263" t="s">
        <v>1063</v>
      </c>
      <c r="E2164" s="263" t="s">
        <v>1063</v>
      </c>
      <c r="F2164" s="263" t="s">
        <v>1063</v>
      </c>
      <c r="G2164" s="263" t="s">
        <v>1063</v>
      </c>
      <c r="H2164" s="263" t="s">
        <v>1063</v>
      </c>
      <c r="I2164" s="263" t="s">
        <v>1063</v>
      </c>
      <c r="J2164" s="263" t="s">
        <v>1063</v>
      </c>
      <c r="K2164" s="263" t="s">
        <v>1063</v>
      </c>
      <c r="L2164" s="263" t="s">
        <v>1063</v>
      </c>
      <c r="M2164" s="263" t="s">
        <v>1063</v>
      </c>
      <c r="N2164" s="263" t="s">
        <v>1063</v>
      </c>
      <c r="O2164" s="263" t="s">
        <v>1063</v>
      </c>
      <c r="P2164" s="263" t="s">
        <v>1063</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5" customHeight="1" x14ac:dyDescent="0.25">
      <c r="A2165" s="263" t="s">
        <v>1919</v>
      </c>
      <c r="B2165" s="263" t="s">
        <v>1885</v>
      </c>
      <c r="C2165" s="263" t="s">
        <v>1885</v>
      </c>
      <c r="D2165" s="263" t="s">
        <v>1885</v>
      </c>
      <c r="E2165" s="263" t="s">
        <v>1885</v>
      </c>
      <c r="F2165" s="263" t="s">
        <v>1885</v>
      </c>
      <c r="G2165" s="263" t="s">
        <v>1885</v>
      </c>
      <c r="H2165" s="263" t="s">
        <v>1885</v>
      </c>
      <c r="I2165" s="263" t="s">
        <v>1885</v>
      </c>
      <c r="J2165" s="263" t="s">
        <v>1885</v>
      </c>
      <c r="K2165" s="263" t="s">
        <v>1885</v>
      </c>
      <c r="L2165" s="263" t="s">
        <v>1885</v>
      </c>
      <c r="M2165" s="263" t="s">
        <v>1885</v>
      </c>
      <c r="N2165" s="263" t="s">
        <v>1885</v>
      </c>
      <c r="O2165" s="263" t="s">
        <v>1885</v>
      </c>
      <c r="P2165" s="263" t="s">
        <v>1885</v>
      </c>
      <c r="Q2165" s="71">
        <v>2</v>
      </c>
      <c r="R2165" s="265"/>
      <c r="S2165" s="265"/>
      <c r="T2165" s="265"/>
      <c r="U2165" s="265"/>
      <c r="V2165" s="265"/>
      <c r="W2165" s="265"/>
      <c r="X2165" s="265"/>
      <c r="Y2165" s="265"/>
      <c r="Z2165" s="265"/>
      <c r="AA2165" s="265"/>
      <c r="AB2165" s="265"/>
      <c r="AC2165" s="265"/>
      <c r="AD2165" s="265"/>
      <c r="AE2165" s="265"/>
      <c r="AF2165" s="71">
        <v>1</v>
      </c>
      <c r="AG2165" s="264" t="s">
        <v>1920</v>
      </c>
      <c r="AH2165" s="264"/>
      <c r="AI2165" s="264"/>
      <c r="AJ2165" s="264"/>
      <c r="AK2165" s="264"/>
      <c r="AL2165" s="264"/>
      <c r="AM2165" s="264"/>
      <c r="AN2165" s="264"/>
      <c r="AO2165" s="264"/>
      <c r="AP2165" s="264"/>
      <c r="AQ2165" s="264"/>
      <c r="AR2165" s="264"/>
      <c r="AS2165" s="264"/>
      <c r="AT2165" s="264"/>
    </row>
    <row r="2166" spans="1:46" ht="50.15" customHeight="1" x14ac:dyDescent="0.25">
      <c r="A2166" s="263" t="s">
        <v>1921</v>
      </c>
      <c r="B2166" s="263" t="s">
        <v>1887</v>
      </c>
      <c r="C2166" s="263" t="s">
        <v>1887</v>
      </c>
      <c r="D2166" s="263" t="s">
        <v>1887</v>
      </c>
      <c r="E2166" s="263" t="s">
        <v>1887</v>
      </c>
      <c r="F2166" s="263" t="s">
        <v>1887</v>
      </c>
      <c r="G2166" s="263" t="s">
        <v>1887</v>
      </c>
      <c r="H2166" s="263" t="s">
        <v>1887</v>
      </c>
      <c r="I2166" s="263" t="s">
        <v>1887</v>
      </c>
      <c r="J2166" s="263" t="s">
        <v>1887</v>
      </c>
      <c r="K2166" s="263" t="s">
        <v>1887</v>
      </c>
      <c r="L2166" s="263" t="s">
        <v>1887</v>
      </c>
      <c r="M2166" s="263" t="s">
        <v>1887</v>
      </c>
      <c r="N2166" s="263" t="s">
        <v>1887</v>
      </c>
      <c r="O2166" s="263" t="s">
        <v>1887</v>
      </c>
      <c r="P2166" s="263" t="s">
        <v>1887</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x14ac:dyDescent="0.25">
      <c r="A2168" s="266" t="s">
        <v>111</v>
      </c>
      <c r="B2168" s="266"/>
      <c r="C2168" s="266"/>
      <c r="D2168" s="266"/>
      <c r="E2168" s="266"/>
      <c r="F2168" s="266"/>
      <c r="G2168" s="266"/>
      <c r="H2168" s="266"/>
      <c r="I2168" s="266"/>
      <c r="J2168" s="266"/>
      <c r="K2168" s="266"/>
      <c r="L2168" s="266"/>
      <c r="M2168" s="266"/>
      <c r="N2168" s="266"/>
      <c r="O2168" s="266"/>
      <c r="P2168" s="266"/>
      <c r="Q2168" s="73" t="s">
        <v>99</v>
      </c>
      <c r="R2168" s="267" t="s">
        <v>100</v>
      </c>
      <c r="S2168" s="267"/>
      <c r="T2168" s="267"/>
      <c r="U2168" s="267"/>
      <c r="V2168" s="267"/>
      <c r="W2168" s="267"/>
      <c r="X2168" s="267"/>
      <c r="Y2168" s="267"/>
      <c r="Z2168" s="267"/>
      <c r="AA2168" s="267"/>
      <c r="AB2168" s="267"/>
      <c r="AC2168" s="267"/>
      <c r="AD2168" s="267"/>
      <c r="AE2168" s="267"/>
      <c r="AF2168" s="74" t="s">
        <v>99</v>
      </c>
      <c r="AG2168" s="268" t="s">
        <v>8</v>
      </c>
      <c r="AH2168" s="268"/>
      <c r="AI2168" s="268"/>
      <c r="AJ2168" s="268"/>
      <c r="AK2168" s="268"/>
      <c r="AL2168" s="268"/>
      <c r="AM2168" s="268"/>
      <c r="AN2168" s="268"/>
      <c r="AO2168" s="268"/>
      <c r="AP2168" s="268"/>
      <c r="AQ2168" s="268"/>
      <c r="AR2168" s="268"/>
      <c r="AS2168" s="268"/>
      <c r="AT2168" s="268"/>
    </row>
    <row r="2169" spans="1:46" ht="45" customHeight="1" x14ac:dyDescent="0.25">
      <c r="A2169" s="263" t="s">
        <v>1922</v>
      </c>
      <c r="B2169" s="263" t="s">
        <v>1911</v>
      </c>
      <c r="C2169" s="263" t="s">
        <v>1911</v>
      </c>
      <c r="D2169" s="263" t="s">
        <v>1911</v>
      </c>
      <c r="E2169" s="263" t="s">
        <v>1911</v>
      </c>
      <c r="F2169" s="263" t="s">
        <v>1911</v>
      </c>
      <c r="G2169" s="263" t="s">
        <v>1911</v>
      </c>
      <c r="H2169" s="263" t="s">
        <v>1911</v>
      </c>
      <c r="I2169" s="263" t="s">
        <v>1911</v>
      </c>
      <c r="J2169" s="263" t="s">
        <v>1911</v>
      </c>
      <c r="K2169" s="263" t="s">
        <v>1911</v>
      </c>
      <c r="L2169" s="263" t="s">
        <v>1911</v>
      </c>
      <c r="M2169" s="263" t="s">
        <v>1911</v>
      </c>
      <c r="N2169" s="263" t="s">
        <v>1911</v>
      </c>
      <c r="O2169" s="263" t="s">
        <v>1911</v>
      </c>
      <c r="P2169" s="263" t="s">
        <v>1911</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x14ac:dyDescent="0.25">
      <c r="A2170" s="263" t="s">
        <v>1923</v>
      </c>
      <c r="B2170" s="263" t="s">
        <v>1912</v>
      </c>
      <c r="C2170" s="263" t="s">
        <v>1912</v>
      </c>
      <c r="D2170" s="263" t="s">
        <v>1912</v>
      </c>
      <c r="E2170" s="263" t="s">
        <v>1912</v>
      </c>
      <c r="F2170" s="263" t="s">
        <v>1912</v>
      </c>
      <c r="G2170" s="263" t="s">
        <v>1912</v>
      </c>
      <c r="H2170" s="263" t="s">
        <v>1912</v>
      </c>
      <c r="I2170" s="263" t="s">
        <v>1912</v>
      </c>
      <c r="J2170" s="263" t="s">
        <v>1912</v>
      </c>
      <c r="K2170" s="263" t="s">
        <v>1912</v>
      </c>
      <c r="L2170" s="263" t="s">
        <v>1912</v>
      </c>
      <c r="M2170" s="263" t="s">
        <v>1912</v>
      </c>
      <c r="N2170" s="263" t="s">
        <v>1912</v>
      </c>
      <c r="O2170" s="263" t="s">
        <v>1912</v>
      </c>
      <c r="P2170" s="263" t="s">
        <v>1912</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4" customHeight="1" x14ac:dyDescent="0.25">
      <c r="A2171" s="263" t="s">
        <v>1924</v>
      </c>
      <c r="B2171" s="263" t="s">
        <v>1913</v>
      </c>
      <c r="C2171" s="263" t="s">
        <v>1913</v>
      </c>
      <c r="D2171" s="263" t="s">
        <v>1913</v>
      </c>
      <c r="E2171" s="263" t="s">
        <v>1913</v>
      </c>
      <c r="F2171" s="263" t="s">
        <v>1913</v>
      </c>
      <c r="G2171" s="263" t="s">
        <v>1913</v>
      </c>
      <c r="H2171" s="263" t="s">
        <v>1913</v>
      </c>
      <c r="I2171" s="263" t="s">
        <v>1913</v>
      </c>
      <c r="J2171" s="263" t="s">
        <v>1913</v>
      </c>
      <c r="K2171" s="263" t="s">
        <v>1913</v>
      </c>
      <c r="L2171" s="263" t="s">
        <v>1913</v>
      </c>
      <c r="M2171" s="263" t="s">
        <v>1913</v>
      </c>
      <c r="N2171" s="263" t="s">
        <v>1913</v>
      </c>
      <c r="O2171" s="263" t="s">
        <v>1913</v>
      </c>
      <c r="P2171" s="263" t="s">
        <v>1913</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900000000000006" customHeight="1" x14ac:dyDescent="0.25">
      <c r="A2172" s="263" t="s">
        <v>1925</v>
      </c>
      <c r="B2172" s="263" t="s">
        <v>1914</v>
      </c>
      <c r="C2172" s="263" t="s">
        <v>1914</v>
      </c>
      <c r="D2172" s="263" t="s">
        <v>1914</v>
      </c>
      <c r="E2172" s="263" t="s">
        <v>1914</v>
      </c>
      <c r="F2172" s="263" t="s">
        <v>1914</v>
      </c>
      <c r="G2172" s="263" t="s">
        <v>1914</v>
      </c>
      <c r="H2172" s="263" t="s">
        <v>1914</v>
      </c>
      <c r="I2172" s="263" t="s">
        <v>1914</v>
      </c>
      <c r="J2172" s="263" t="s">
        <v>1914</v>
      </c>
      <c r="K2172" s="263" t="s">
        <v>1914</v>
      </c>
      <c r="L2172" s="263" t="s">
        <v>1914</v>
      </c>
      <c r="M2172" s="263" t="s">
        <v>1914</v>
      </c>
      <c r="N2172" s="263" t="s">
        <v>1914</v>
      </c>
      <c r="O2172" s="263" t="s">
        <v>1914</v>
      </c>
      <c r="P2172" s="263" t="s">
        <v>1914</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4" customHeight="1" x14ac:dyDescent="0.25">
      <c r="A2173" s="263" t="s">
        <v>1926</v>
      </c>
      <c r="B2173" s="263" t="s">
        <v>1916</v>
      </c>
      <c r="C2173" s="263" t="s">
        <v>1916</v>
      </c>
      <c r="D2173" s="263" t="s">
        <v>1916</v>
      </c>
      <c r="E2173" s="263" t="s">
        <v>1916</v>
      </c>
      <c r="F2173" s="263" t="s">
        <v>1916</v>
      </c>
      <c r="G2173" s="263" t="s">
        <v>1916</v>
      </c>
      <c r="H2173" s="263" t="s">
        <v>1916</v>
      </c>
      <c r="I2173" s="263" t="s">
        <v>1916</v>
      </c>
      <c r="J2173" s="263" t="s">
        <v>1916</v>
      </c>
      <c r="K2173" s="263" t="s">
        <v>1916</v>
      </c>
      <c r="L2173" s="263" t="s">
        <v>1916</v>
      </c>
      <c r="M2173" s="263" t="s">
        <v>1916</v>
      </c>
      <c r="N2173" s="263" t="s">
        <v>1916</v>
      </c>
      <c r="O2173" s="263" t="s">
        <v>1916</v>
      </c>
      <c r="P2173" s="263" t="s">
        <v>1916</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row r="2174" spans="1:46" ht="18" customHeight="1" thickTop="1" x14ac:dyDescent="0.25"/>
  </sheetData>
  <sheetProtection algorithmName="SHA-512" hashValue="Q5G0tgSHRw7TsHrxyLT6K/5LgePCQfmP4MANCUl5kuNmu8yB/lJ+OgD1Of2llxgKuGjGSA2SE92+dTXhz+umAA==" saltValue="WrNRR9b5reYQfWyWEMOsr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3092</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3093</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45" customHeight="1" thickTop="1" thickBot="1" x14ac:dyDescent="0.3">
      <c r="A11" s="350" t="s">
        <v>3094</v>
      </c>
      <c r="B11" s="350"/>
      <c r="C11" s="350"/>
      <c r="D11" s="350"/>
      <c r="E11" s="350"/>
      <c r="F11" s="350"/>
      <c r="G11" s="350"/>
      <c r="H11" s="350"/>
      <c r="I11" s="350"/>
      <c r="J11" s="350"/>
      <c r="K11" s="350"/>
      <c r="L11" s="350"/>
      <c r="M11" s="350"/>
      <c r="N11" s="350"/>
      <c r="O11" s="350"/>
      <c r="P11" s="350"/>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1" t="s">
        <v>3095</v>
      </c>
      <c r="B12" s="341"/>
      <c r="C12" s="341"/>
      <c r="D12" s="341"/>
      <c r="E12" s="341"/>
      <c r="F12" s="341"/>
      <c r="G12" s="341"/>
      <c r="H12" s="341"/>
      <c r="I12" s="341"/>
      <c r="J12" s="341"/>
      <c r="K12" s="341"/>
      <c r="L12" s="341"/>
      <c r="M12" s="341"/>
      <c r="N12" s="341"/>
      <c r="O12" s="341"/>
      <c r="P12" s="341"/>
      <c r="Q12" s="341"/>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3096</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3092</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3093</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45" customHeight="1" thickTop="1" thickBot="1" x14ac:dyDescent="0.3">
      <c r="A11" s="350" t="s">
        <v>3094</v>
      </c>
      <c r="B11" s="350"/>
      <c r="C11" s="350"/>
      <c r="D11" s="350"/>
      <c r="E11" s="350"/>
      <c r="F11" s="350"/>
      <c r="G11" s="350"/>
      <c r="H11" s="350"/>
      <c r="I11" s="350"/>
      <c r="J11" s="350"/>
      <c r="K11" s="350"/>
      <c r="L11" s="350"/>
      <c r="M11" s="350"/>
      <c r="N11" s="350"/>
      <c r="O11" s="350"/>
      <c r="P11" s="350"/>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79" t="s">
        <v>3095</v>
      </c>
      <c r="B12" s="380"/>
      <c r="C12" s="380"/>
      <c r="D12" s="380"/>
      <c r="E12" s="380"/>
      <c r="F12" s="380"/>
      <c r="G12" s="380"/>
      <c r="H12" s="380"/>
      <c r="I12" s="380"/>
      <c r="J12" s="380"/>
      <c r="K12" s="380"/>
      <c r="L12" s="380"/>
      <c r="M12" s="380"/>
      <c r="N12" s="380"/>
      <c r="O12" s="380"/>
      <c r="P12" s="380"/>
      <c r="Q12" s="381"/>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3096</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3097</v>
      </c>
      <c r="B2" s="254"/>
      <c r="C2" s="254"/>
    </row>
    <row r="3" spans="1:3" ht="18" customHeight="1" x14ac:dyDescent="0.25">
      <c r="A3" s="254" t="s">
        <v>7</v>
      </c>
      <c r="B3" s="254"/>
      <c r="C3" s="254"/>
    </row>
    <row r="5" spans="1:3" ht="36" customHeight="1" x14ac:dyDescent="0.25">
      <c r="A5" s="356" t="str">
        <f>IGOT!C5</f>
        <v>Red de Transporte Público de Pasajeros de la Ciudad de México</v>
      </c>
      <c r="B5" s="356"/>
      <c r="C5" s="356"/>
    </row>
    <row r="7" spans="1:3" ht="18" customHeight="1" thickBot="1" x14ac:dyDescent="0.3">
      <c r="A7" s="151"/>
    </row>
    <row r="8" spans="1:3" ht="18" customHeight="1" thickBot="1" x14ac:dyDescent="0.3">
      <c r="A8" s="197" t="s">
        <v>2289</v>
      </c>
      <c r="B8" s="198">
        <f>'Artículo 145 (cálculo PI)'!T12</f>
        <v>1</v>
      </c>
      <c r="C8"/>
    </row>
    <row r="9" spans="1:3" ht="6" customHeight="1" thickBot="1" x14ac:dyDescent="0.3"/>
    <row r="10" spans="1:3" ht="36" customHeight="1" thickBot="1" x14ac:dyDescent="0.3">
      <c r="A10" s="357"/>
      <c r="B10" s="358" t="s">
        <v>76</v>
      </c>
      <c r="C10" s="358"/>
    </row>
    <row r="11" spans="1:3" ht="54" customHeight="1" thickBot="1" x14ac:dyDescent="0.3">
      <c r="A11" s="357"/>
      <c r="B11" s="200" t="s">
        <v>2989</v>
      </c>
      <c r="C11" s="201" t="s">
        <v>2990</v>
      </c>
    </row>
    <row r="12" spans="1:3" ht="18" customHeight="1" thickBot="1" x14ac:dyDescent="0.3">
      <c r="A12" s="204" t="s">
        <v>2991</v>
      </c>
      <c r="B12" s="205">
        <f>'Artículo 145 (cálculo PI)'!R11</f>
        <v>100</v>
      </c>
      <c r="C12" s="205">
        <f t="shared" ref="C12" si="0">(B12/(1/$B$8))</f>
        <v>100</v>
      </c>
    </row>
    <row r="13" spans="1:3" ht="18" customHeight="1" thickBot="1" x14ac:dyDescent="0.3">
      <c r="B13" s="18"/>
      <c r="C13" s="18"/>
    </row>
    <row r="14" spans="1:3" ht="18" customHeight="1" thickBot="1" x14ac:dyDescent="0.3">
      <c r="A14" s="206" t="s">
        <v>3098</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3099</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3097</v>
      </c>
      <c r="B2" s="254"/>
      <c r="C2" s="254"/>
    </row>
    <row r="3" spans="1:3" ht="18" customHeight="1" x14ac:dyDescent="0.25">
      <c r="A3" s="254" t="s">
        <v>80</v>
      </c>
      <c r="B3" s="254"/>
      <c r="C3" s="254"/>
    </row>
    <row r="5" spans="1:3" ht="36" customHeight="1" x14ac:dyDescent="0.25">
      <c r="A5" s="356" t="str">
        <f>IGOT!C5</f>
        <v>Red de Transporte Público de Pasajeros de la Ciudad de México</v>
      </c>
      <c r="B5" s="356"/>
      <c r="C5" s="356"/>
    </row>
    <row r="7" spans="1:3" ht="18" customHeight="1" thickBot="1" x14ac:dyDescent="0.3">
      <c r="A7" s="151"/>
    </row>
    <row r="8" spans="1:3" ht="18" customHeight="1" thickBot="1" x14ac:dyDescent="0.3">
      <c r="A8" s="197" t="s">
        <v>2289</v>
      </c>
      <c r="B8" s="198">
        <f>'Artículo 145 (cálculo PNT)'!T12</f>
        <v>1</v>
      </c>
      <c r="C8"/>
    </row>
    <row r="9" spans="1:3" ht="6" customHeight="1" thickBot="1" x14ac:dyDescent="0.3"/>
    <row r="10" spans="1:3" ht="36" customHeight="1" thickBot="1" x14ac:dyDescent="0.3">
      <c r="A10" s="357"/>
      <c r="B10" s="358" t="s">
        <v>76</v>
      </c>
      <c r="C10" s="358"/>
    </row>
    <row r="11" spans="1:3" ht="54" customHeight="1" thickBot="1" x14ac:dyDescent="0.3">
      <c r="A11" s="357"/>
      <c r="B11" s="200" t="s">
        <v>2989</v>
      </c>
      <c r="C11" s="201" t="s">
        <v>2990</v>
      </c>
    </row>
    <row r="12" spans="1:3" ht="18" customHeight="1" thickBot="1" x14ac:dyDescent="0.3">
      <c r="A12" s="204" t="s">
        <v>2991</v>
      </c>
      <c r="B12" s="205">
        <f>'Artículo 145 (cálculo PNT)'!R11</f>
        <v>100</v>
      </c>
      <c r="C12" s="205">
        <f t="shared" ref="C12" si="0">(B12/(1/$B$8))</f>
        <v>100</v>
      </c>
    </row>
    <row r="13" spans="1:3" ht="18" customHeight="1" thickBot="1" x14ac:dyDescent="0.3">
      <c r="B13" s="18"/>
      <c r="C13" s="18"/>
    </row>
    <row r="14" spans="1:3" ht="18" customHeight="1" thickBot="1" x14ac:dyDescent="0.3">
      <c r="A14" s="206" t="s">
        <v>3098</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3099</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6" zoomScale="75" zoomScaleNormal="75" zoomScaleSheetLayoutView="85" workbookViewId="0">
      <selection activeCell="R38" sqref="R38:AE38"/>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3100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5" t="s">
        <v>3101</v>
      </c>
      <c r="B17" s="305"/>
      <c r="C17" s="305"/>
      <c r="D17" s="305"/>
      <c r="E17" s="305"/>
      <c r="F17" s="305"/>
      <c r="G17" s="305"/>
      <c r="H17" s="306">
        <f>'Artículo 146 (cálculo PI)'!R32</f>
        <v>100.00000000000001</v>
      </c>
      <c r="I17" s="306"/>
      <c r="J17" s="42"/>
      <c r="K17" s="42"/>
      <c r="L17" s="43"/>
      <c r="M17" s="305" t="s">
        <v>3102</v>
      </c>
      <c r="N17" s="305"/>
      <c r="O17" s="305"/>
      <c r="P17" s="305"/>
      <c r="Q17" s="305"/>
      <c r="R17" s="306">
        <f>'Artículo 146 (cálculo PI)'!R34</f>
        <v>100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5" t="s">
        <v>3101</v>
      </c>
      <c r="B22" s="305"/>
      <c r="C22" s="305"/>
      <c r="D22" s="305"/>
      <c r="E22" s="305"/>
      <c r="F22" s="305"/>
      <c r="G22" s="305"/>
      <c r="H22" s="306">
        <f>'Artículo 146 (cálculo PNT)'!R32</f>
        <v>100.00000000000001</v>
      </c>
      <c r="I22" s="306"/>
      <c r="J22" s="42"/>
      <c r="K22" s="42"/>
      <c r="L22" s="43"/>
      <c r="M22" s="305" t="s">
        <v>3102</v>
      </c>
      <c r="N22" s="305"/>
      <c r="O22" s="305"/>
      <c r="P22" s="305"/>
      <c r="Q22" s="305"/>
      <c r="R22" s="306">
        <f>'Artículo 146 (cálculo PNT)'!R34</f>
        <v>100</v>
      </c>
      <c r="S22" s="306"/>
      <c r="T22" s="44"/>
      <c r="U22" s="44"/>
      <c r="V22" s="44"/>
      <c r="W22" s="305"/>
      <c r="X22" s="305"/>
      <c r="Y22" s="305"/>
      <c r="Z22" s="305"/>
      <c r="AA22" s="305"/>
      <c r="AB22" s="305"/>
      <c r="AC22" s="30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9" t="s">
        <v>3103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3104</v>
      </c>
      <c r="B29" s="273"/>
      <c r="C29" s="273"/>
      <c r="D29" s="273"/>
      <c r="E29" s="273"/>
      <c r="F29" s="273"/>
      <c r="G29" s="273"/>
      <c r="H29" s="273"/>
      <c r="I29" s="273"/>
      <c r="J29" s="273"/>
      <c r="K29" s="273"/>
      <c r="L29" s="273"/>
      <c r="M29" s="273"/>
      <c r="N29" s="273"/>
      <c r="O29" s="273"/>
      <c r="P29" s="273"/>
      <c r="Q29" s="160"/>
      <c r="V29" s="361"/>
      <c r="W29" s="361"/>
      <c r="X29" s="361"/>
      <c r="Y29" s="361"/>
      <c r="Z29" s="361"/>
      <c r="AA29" s="361"/>
      <c r="AB29" s="361"/>
      <c r="AC29" s="361"/>
      <c r="AD29" s="361"/>
      <c r="AE29" s="361"/>
      <c r="AF29" s="160"/>
      <c r="AK29" s="361"/>
      <c r="AL29" s="361"/>
      <c r="AM29" s="361"/>
      <c r="AN29" s="361"/>
      <c r="AO29" s="361"/>
      <c r="AP29" s="361"/>
      <c r="AQ29" s="361"/>
      <c r="AR29" s="361"/>
      <c r="AS29" s="361"/>
      <c r="AT29" s="361"/>
    </row>
    <row r="30" spans="1:256" ht="18" customHeight="1" thickBot="1" x14ac:dyDescent="0.3"/>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3105</v>
      </c>
      <c r="B32" s="350"/>
      <c r="C32" s="350"/>
      <c r="D32" s="350"/>
      <c r="E32" s="350"/>
      <c r="F32" s="350"/>
      <c r="G32" s="350"/>
      <c r="H32" s="350"/>
      <c r="I32" s="350"/>
      <c r="J32" s="350"/>
      <c r="K32" s="350"/>
      <c r="L32" s="350"/>
      <c r="M32" s="350"/>
      <c r="N32" s="350"/>
      <c r="O32" s="350"/>
      <c r="P32" s="350"/>
      <c r="Q32" s="174">
        <v>2</v>
      </c>
      <c r="R32" s="382"/>
      <c r="S32" s="383"/>
      <c r="T32" s="383"/>
      <c r="U32" s="383"/>
      <c r="V32" s="383"/>
      <c r="W32" s="383"/>
      <c r="X32" s="383"/>
      <c r="Y32" s="383"/>
      <c r="Z32" s="383"/>
      <c r="AA32" s="383"/>
      <c r="AB32" s="383"/>
      <c r="AC32" s="383"/>
      <c r="AD32" s="383"/>
      <c r="AE32" s="384"/>
      <c r="AF32" s="174">
        <v>2</v>
      </c>
      <c r="AG32" s="382"/>
      <c r="AH32" s="383"/>
      <c r="AI32" s="383"/>
      <c r="AJ32" s="383"/>
      <c r="AK32" s="383"/>
      <c r="AL32" s="383"/>
      <c r="AM32" s="383"/>
      <c r="AN32" s="383"/>
      <c r="AO32" s="383"/>
      <c r="AP32" s="383"/>
      <c r="AQ32" s="383"/>
      <c r="AR32" s="383"/>
      <c r="AS32" s="383"/>
      <c r="AT32" s="384"/>
    </row>
    <row r="33" spans="1:46" ht="63" customHeight="1" x14ac:dyDescent="0.25">
      <c r="A33" s="350" t="s">
        <v>3106</v>
      </c>
      <c r="B33" s="350"/>
      <c r="C33" s="350"/>
      <c r="D33" s="350"/>
      <c r="E33" s="350"/>
      <c r="F33" s="350"/>
      <c r="G33" s="350"/>
      <c r="H33" s="350"/>
      <c r="I33" s="350"/>
      <c r="J33" s="350"/>
      <c r="K33" s="350"/>
      <c r="L33" s="350"/>
      <c r="M33" s="350"/>
      <c r="N33" s="350"/>
      <c r="O33" s="350"/>
      <c r="P33" s="350"/>
      <c r="Q33" s="174">
        <v>2</v>
      </c>
      <c r="R33" s="385"/>
      <c r="S33" s="386"/>
      <c r="T33" s="386"/>
      <c r="U33" s="386"/>
      <c r="V33" s="386"/>
      <c r="W33" s="386"/>
      <c r="X33" s="386"/>
      <c r="Y33" s="386"/>
      <c r="Z33" s="386"/>
      <c r="AA33" s="386"/>
      <c r="AB33" s="386"/>
      <c r="AC33" s="386"/>
      <c r="AD33" s="386"/>
      <c r="AE33" s="387"/>
      <c r="AF33" s="174">
        <v>2</v>
      </c>
      <c r="AG33" s="385"/>
      <c r="AH33" s="386"/>
      <c r="AI33" s="386"/>
      <c r="AJ33" s="386"/>
      <c r="AK33" s="386"/>
      <c r="AL33" s="386"/>
      <c r="AM33" s="386"/>
      <c r="AN33" s="386"/>
      <c r="AO33" s="386"/>
      <c r="AP33" s="386"/>
      <c r="AQ33" s="386"/>
      <c r="AR33" s="386"/>
      <c r="AS33" s="386"/>
      <c r="AT33" s="387"/>
    </row>
    <row r="34" spans="1:46" ht="63" customHeight="1" x14ac:dyDescent="0.25">
      <c r="A34" s="350" t="s">
        <v>3107</v>
      </c>
      <c r="B34" s="350"/>
      <c r="C34" s="350"/>
      <c r="D34" s="350"/>
      <c r="E34" s="350"/>
      <c r="F34" s="350"/>
      <c r="G34" s="350"/>
      <c r="H34" s="350"/>
      <c r="I34" s="350"/>
      <c r="J34" s="350"/>
      <c r="K34" s="350"/>
      <c r="L34" s="350"/>
      <c r="M34" s="350"/>
      <c r="N34" s="350"/>
      <c r="O34" s="350"/>
      <c r="P34" s="350"/>
      <c r="Q34" s="174">
        <v>2</v>
      </c>
      <c r="R34" s="385"/>
      <c r="S34" s="386"/>
      <c r="T34" s="386"/>
      <c r="U34" s="386"/>
      <c r="V34" s="386"/>
      <c r="W34" s="386"/>
      <c r="X34" s="386"/>
      <c r="Y34" s="386"/>
      <c r="Z34" s="386"/>
      <c r="AA34" s="386"/>
      <c r="AB34" s="386"/>
      <c r="AC34" s="386"/>
      <c r="AD34" s="386"/>
      <c r="AE34" s="387"/>
      <c r="AF34" s="174">
        <v>2</v>
      </c>
      <c r="AG34" s="385"/>
      <c r="AH34" s="386"/>
      <c r="AI34" s="386"/>
      <c r="AJ34" s="386"/>
      <c r="AK34" s="386"/>
      <c r="AL34" s="386"/>
      <c r="AM34" s="386"/>
      <c r="AN34" s="386"/>
      <c r="AO34" s="386"/>
      <c r="AP34" s="386"/>
      <c r="AQ34" s="386"/>
      <c r="AR34" s="386"/>
      <c r="AS34" s="386"/>
      <c r="AT34" s="387"/>
    </row>
    <row r="35" spans="1:46" ht="63" customHeight="1" x14ac:dyDescent="0.25">
      <c r="A35" s="350" t="s">
        <v>3108</v>
      </c>
      <c r="B35" s="350"/>
      <c r="C35" s="350"/>
      <c r="D35" s="350"/>
      <c r="E35" s="350"/>
      <c r="F35" s="350"/>
      <c r="G35" s="350"/>
      <c r="H35" s="350"/>
      <c r="I35" s="350"/>
      <c r="J35" s="350"/>
      <c r="K35" s="350"/>
      <c r="L35" s="350"/>
      <c r="M35" s="350"/>
      <c r="N35" s="350"/>
      <c r="O35" s="350"/>
      <c r="P35" s="350"/>
      <c r="Q35" s="174">
        <v>2</v>
      </c>
      <c r="R35" s="385"/>
      <c r="S35" s="386"/>
      <c r="T35" s="386"/>
      <c r="U35" s="386"/>
      <c r="V35" s="386"/>
      <c r="W35" s="386"/>
      <c r="X35" s="386"/>
      <c r="Y35" s="386"/>
      <c r="Z35" s="386"/>
      <c r="AA35" s="386"/>
      <c r="AB35" s="386"/>
      <c r="AC35" s="386"/>
      <c r="AD35" s="386"/>
      <c r="AE35" s="387"/>
      <c r="AF35" s="174">
        <v>2</v>
      </c>
      <c r="AG35" s="385"/>
      <c r="AH35" s="386"/>
      <c r="AI35" s="386"/>
      <c r="AJ35" s="386"/>
      <c r="AK35" s="386"/>
      <c r="AL35" s="386"/>
      <c r="AM35" s="386"/>
      <c r="AN35" s="386"/>
      <c r="AO35" s="386"/>
      <c r="AP35" s="386"/>
      <c r="AQ35" s="386"/>
      <c r="AR35" s="386"/>
      <c r="AS35" s="386"/>
      <c r="AT35" s="387"/>
    </row>
    <row r="36" spans="1:46" ht="63" customHeight="1" x14ac:dyDescent="0.25">
      <c r="A36" s="350" t="s">
        <v>3109</v>
      </c>
      <c r="B36" s="350"/>
      <c r="C36" s="350"/>
      <c r="D36" s="350"/>
      <c r="E36" s="350"/>
      <c r="F36" s="350"/>
      <c r="G36" s="350"/>
      <c r="H36" s="350"/>
      <c r="I36" s="350"/>
      <c r="J36" s="350"/>
      <c r="K36" s="350"/>
      <c r="L36" s="350"/>
      <c r="M36" s="350"/>
      <c r="N36" s="350"/>
      <c r="O36" s="350"/>
      <c r="P36" s="350"/>
      <c r="Q36" s="174">
        <v>2</v>
      </c>
      <c r="R36" s="385"/>
      <c r="S36" s="386"/>
      <c r="T36" s="386"/>
      <c r="U36" s="386"/>
      <c r="V36" s="386"/>
      <c r="W36" s="386"/>
      <c r="X36" s="386"/>
      <c r="Y36" s="386"/>
      <c r="Z36" s="386"/>
      <c r="AA36" s="386"/>
      <c r="AB36" s="386"/>
      <c r="AC36" s="386"/>
      <c r="AD36" s="386"/>
      <c r="AE36" s="387"/>
      <c r="AF36" s="174">
        <v>2</v>
      </c>
      <c r="AG36" s="385"/>
      <c r="AH36" s="386"/>
      <c r="AI36" s="386"/>
      <c r="AJ36" s="386"/>
      <c r="AK36" s="386"/>
      <c r="AL36" s="386"/>
      <c r="AM36" s="386"/>
      <c r="AN36" s="386"/>
      <c r="AO36" s="386"/>
      <c r="AP36" s="386"/>
      <c r="AQ36" s="386"/>
      <c r="AR36" s="386"/>
      <c r="AS36" s="386"/>
      <c r="AT36" s="387"/>
    </row>
    <row r="37" spans="1:46" ht="63" customHeight="1" x14ac:dyDescent="0.25">
      <c r="A37" s="350" t="s">
        <v>3110</v>
      </c>
      <c r="B37" s="350"/>
      <c r="C37" s="350"/>
      <c r="D37" s="350"/>
      <c r="E37" s="350"/>
      <c r="F37" s="350"/>
      <c r="G37" s="350"/>
      <c r="H37" s="350"/>
      <c r="I37" s="350"/>
      <c r="J37" s="350"/>
      <c r="K37" s="350"/>
      <c r="L37" s="350"/>
      <c r="M37" s="350"/>
      <c r="N37" s="350"/>
      <c r="O37" s="350"/>
      <c r="P37" s="350"/>
      <c r="Q37" s="174">
        <v>2</v>
      </c>
      <c r="R37" s="385"/>
      <c r="S37" s="386"/>
      <c r="T37" s="386"/>
      <c r="U37" s="386"/>
      <c r="V37" s="386"/>
      <c r="W37" s="386"/>
      <c r="X37" s="386"/>
      <c r="Y37" s="386"/>
      <c r="Z37" s="386"/>
      <c r="AA37" s="386"/>
      <c r="AB37" s="386"/>
      <c r="AC37" s="386"/>
      <c r="AD37" s="386"/>
      <c r="AE37" s="387"/>
      <c r="AF37" s="174">
        <v>2</v>
      </c>
      <c r="AG37" s="385"/>
      <c r="AH37" s="386"/>
      <c r="AI37" s="386"/>
      <c r="AJ37" s="386"/>
      <c r="AK37" s="386"/>
      <c r="AL37" s="386"/>
      <c r="AM37" s="386"/>
      <c r="AN37" s="386"/>
      <c r="AO37" s="386"/>
      <c r="AP37" s="386"/>
      <c r="AQ37" s="386"/>
      <c r="AR37" s="386"/>
      <c r="AS37" s="386"/>
      <c r="AT37" s="387"/>
    </row>
    <row r="38" spans="1:46" ht="63" customHeight="1" x14ac:dyDescent="0.25">
      <c r="A38" s="350" t="s">
        <v>3111</v>
      </c>
      <c r="B38" s="350"/>
      <c r="C38" s="350"/>
      <c r="D38" s="350"/>
      <c r="E38" s="350"/>
      <c r="F38" s="350"/>
      <c r="G38" s="350"/>
      <c r="H38" s="350"/>
      <c r="I38" s="350"/>
      <c r="J38" s="350"/>
      <c r="K38" s="350"/>
      <c r="L38" s="350"/>
      <c r="M38" s="350"/>
      <c r="N38" s="350"/>
      <c r="O38" s="350"/>
      <c r="P38" s="350"/>
      <c r="Q38" s="174">
        <v>2</v>
      </c>
      <c r="R38" s="385"/>
      <c r="S38" s="386"/>
      <c r="T38" s="386"/>
      <c r="U38" s="386"/>
      <c r="V38" s="386"/>
      <c r="W38" s="386"/>
      <c r="X38" s="386"/>
      <c r="Y38" s="386"/>
      <c r="Z38" s="386"/>
      <c r="AA38" s="386"/>
      <c r="AB38" s="386"/>
      <c r="AC38" s="386"/>
      <c r="AD38" s="386"/>
      <c r="AE38" s="387"/>
      <c r="AF38" s="174">
        <v>2</v>
      </c>
      <c r="AG38" s="385"/>
      <c r="AH38" s="386"/>
      <c r="AI38" s="386"/>
      <c r="AJ38" s="386"/>
      <c r="AK38" s="386"/>
      <c r="AL38" s="386"/>
      <c r="AM38" s="386"/>
      <c r="AN38" s="386"/>
      <c r="AO38" s="386"/>
      <c r="AP38" s="386"/>
      <c r="AQ38" s="386"/>
      <c r="AR38" s="386"/>
      <c r="AS38" s="386"/>
      <c r="AT38" s="387"/>
    </row>
    <row r="39" spans="1:46" ht="63" customHeight="1" x14ac:dyDescent="0.25">
      <c r="A39" s="350" t="s">
        <v>3112</v>
      </c>
      <c r="B39" s="350"/>
      <c r="C39" s="350"/>
      <c r="D39" s="350"/>
      <c r="E39" s="350"/>
      <c r="F39" s="350"/>
      <c r="G39" s="350"/>
      <c r="H39" s="350"/>
      <c r="I39" s="350"/>
      <c r="J39" s="350"/>
      <c r="K39" s="350"/>
      <c r="L39" s="350"/>
      <c r="M39" s="350"/>
      <c r="N39" s="350"/>
      <c r="O39" s="350"/>
      <c r="P39" s="350"/>
      <c r="Q39" s="174">
        <v>2</v>
      </c>
      <c r="R39" s="385"/>
      <c r="S39" s="386"/>
      <c r="T39" s="386"/>
      <c r="U39" s="386"/>
      <c r="V39" s="386"/>
      <c r="W39" s="386"/>
      <c r="X39" s="386"/>
      <c r="Y39" s="386"/>
      <c r="Z39" s="386"/>
      <c r="AA39" s="386"/>
      <c r="AB39" s="386"/>
      <c r="AC39" s="386"/>
      <c r="AD39" s="386"/>
      <c r="AE39" s="387"/>
      <c r="AF39" s="174">
        <v>2</v>
      </c>
      <c r="AG39" s="385"/>
      <c r="AH39" s="386"/>
      <c r="AI39" s="386"/>
      <c r="AJ39" s="386"/>
      <c r="AK39" s="386"/>
      <c r="AL39" s="386"/>
      <c r="AM39" s="386"/>
      <c r="AN39" s="386"/>
      <c r="AO39" s="386"/>
      <c r="AP39" s="386"/>
      <c r="AQ39" s="386"/>
      <c r="AR39" s="386"/>
      <c r="AS39" s="386"/>
      <c r="AT39" s="387"/>
    </row>
    <row r="40" spans="1:46" ht="63" customHeight="1" x14ac:dyDescent="0.25">
      <c r="A40" s="350" t="s">
        <v>3113</v>
      </c>
      <c r="B40" s="350"/>
      <c r="C40" s="350"/>
      <c r="D40" s="350"/>
      <c r="E40" s="350"/>
      <c r="F40" s="350"/>
      <c r="G40" s="350"/>
      <c r="H40" s="350"/>
      <c r="I40" s="350"/>
      <c r="J40" s="350"/>
      <c r="K40" s="350"/>
      <c r="L40" s="350"/>
      <c r="M40" s="350"/>
      <c r="N40" s="350"/>
      <c r="O40" s="350"/>
      <c r="P40" s="350"/>
      <c r="Q40" s="174">
        <v>2</v>
      </c>
      <c r="R40" s="385"/>
      <c r="S40" s="386"/>
      <c r="T40" s="386"/>
      <c r="U40" s="386"/>
      <c r="V40" s="386"/>
      <c r="W40" s="386"/>
      <c r="X40" s="386"/>
      <c r="Y40" s="386"/>
      <c r="Z40" s="386"/>
      <c r="AA40" s="386"/>
      <c r="AB40" s="386"/>
      <c r="AC40" s="386"/>
      <c r="AD40" s="386"/>
      <c r="AE40" s="387"/>
      <c r="AF40" s="174">
        <v>2</v>
      </c>
      <c r="AG40" s="385"/>
      <c r="AH40" s="386"/>
      <c r="AI40" s="386"/>
      <c r="AJ40" s="386"/>
      <c r="AK40" s="386"/>
      <c r="AL40" s="386"/>
      <c r="AM40" s="386"/>
      <c r="AN40" s="386"/>
      <c r="AO40" s="386"/>
      <c r="AP40" s="386"/>
      <c r="AQ40" s="386"/>
      <c r="AR40" s="386"/>
      <c r="AS40" s="386"/>
      <c r="AT40" s="387"/>
    </row>
    <row r="41" spans="1:46" ht="63" customHeight="1" x14ac:dyDescent="0.25">
      <c r="A41" s="350" t="s">
        <v>3114</v>
      </c>
      <c r="B41" s="350"/>
      <c r="C41" s="350"/>
      <c r="D41" s="350"/>
      <c r="E41" s="350"/>
      <c r="F41" s="350"/>
      <c r="G41" s="350"/>
      <c r="H41" s="350"/>
      <c r="I41" s="350"/>
      <c r="J41" s="350"/>
      <c r="K41" s="350"/>
      <c r="L41" s="350"/>
      <c r="M41" s="350"/>
      <c r="N41" s="350"/>
      <c r="O41" s="350"/>
      <c r="P41" s="350"/>
      <c r="Q41" s="174">
        <v>2</v>
      </c>
      <c r="R41" s="385"/>
      <c r="S41" s="386"/>
      <c r="T41" s="386"/>
      <c r="U41" s="386"/>
      <c r="V41" s="386"/>
      <c r="W41" s="386"/>
      <c r="X41" s="386"/>
      <c r="Y41" s="386"/>
      <c r="Z41" s="386"/>
      <c r="AA41" s="386"/>
      <c r="AB41" s="386"/>
      <c r="AC41" s="386"/>
      <c r="AD41" s="386"/>
      <c r="AE41" s="387"/>
      <c r="AF41" s="174">
        <v>2</v>
      </c>
      <c r="AG41" s="385"/>
      <c r="AH41" s="386"/>
      <c r="AI41" s="386"/>
      <c r="AJ41" s="386"/>
      <c r="AK41" s="386"/>
      <c r="AL41" s="386"/>
      <c r="AM41" s="386"/>
      <c r="AN41" s="386"/>
      <c r="AO41" s="386"/>
      <c r="AP41" s="386"/>
      <c r="AQ41" s="386"/>
      <c r="AR41" s="386"/>
      <c r="AS41" s="386"/>
      <c r="AT41" s="387"/>
    </row>
    <row r="42" spans="1:46" ht="63" customHeight="1" x14ac:dyDescent="0.25">
      <c r="A42" s="350" t="s">
        <v>3115</v>
      </c>
      <c r="B42" s="350"/>
      <c r="C42" s="350"/>
      <c r="D42" s="350"/>
      <c r="E42" s="350"/>
      <c r="F42" s="350"/>
      <c r="G42" s="350"/>
      <c r="H42" s="350"/>
      <c r="I42" s="350"/>
      <c r="J42" s="350"/>
      <c r="K42" s="350"/>
      <c r="L42" s="350"/>
      <c r="M42" s="350"/>
      <c r="N42" s="350"/>
      <c r="O42" s="350"/>
      <c r="P42" s="350"/>
      <c r="Q42" s="174">
        <v>2</v>
      </c>
      <c r="R42" s="385"/>
      <c r="S42" s="386"/>
      <c r="T42" s="386"/>
      <c r="U42" s="386"/>
      <c r="V42" s="386"/>
      <c r="W42" s="386"/>
      <c r="X42" s="386"/>
      <c r="Y42" s="386"/>
      <c r="Z42" s="386"/>
      <c r="AA42" s="386"/>
      <c r="AB42" s="386"/>
      <c r="AC42" s="386"/>
      <c r="AD42" s="386"/>
      <c r="AE42" s="387"/>
      <c r="AF42" s="174">
        <v>2</v>
      </c>
      <c r="AG42" s="385"/>
      <c r="AH42" s="386"/>
      <c r="AI42" s="386"/>
      <c r="AJ42" s="386"/>
      <c r="AK42" s="386"/>
      <c r="AL42" s="386"/>
      <c r="AM42" s="386"/>
      <c r="AN42" s="386"/>
      <c r="AO42" s="386"/>
      <c r="AP42" s="386"/>
      <c r="AQ42" s="386"/>
      <c r="AR42" s="386"/>
      <c r="AS42" s="386"/>
      <c r="AT42" s="387"/>
    </row>
    <row r="43" spans="1:46" ht="45" customHeight="1" x14ac:dyDescent="0.25">
      <c r="Q43" s="175"/>
      <c r="AF43" s="175"/>
    </row>
    <row r="44" spans="1:46" ht="45" customHeight="1" x14ac:dyDescent="0.25">
      <c r="A44" s="351" t="s">
        <v>111</v>
      </c>
      <c r="B44" s="351"/>
      <c r="C44" s="351"/>
      <c r="D44" s="351"/>
      <c r="E44" s="351"/>
      <c r="F44" s="351"/>
      <c r="G44" s="351"/>
      <c r="H44" s="351"/>
      <c r="I44" s="351"/>
      <c r="J44" s="351"/>
      <c r="K44" s="351"/>
      <c r="L44" s="351"/>
      <c r="M44" s="351"/>
      <c r="N44" s="351"/>
      <c r="O44" s="351"/>
      <c r="P44" s="351"/>
      <c r="Q44" s="176" t="s">
        <v>99</v>
      </c>
      <c r="R44" s="352" t="s">
        <v>100</v>
      </c>
      <c r="S44" s="352"/>
      <c r="T44" s="352"/>
      <c r="U44" s="352"/>
      <c r="V44" s="352"/>
      <c r="W44" s="352"/>
      <c r="X44" s="352"/>
      <c r="Y44" s="352"/>
      <c r="Z44" s="352"/>
      <c r="AA44" s="352"/>
      <c r="AB44" s="352"/>
      <c r="AC44" s="352"/>
      <c r="AD44" s="352"/>
      <c r="AE44" s="352"/>
      <c r="AF44" s="177" t="s">
        <v>99</v>
      </c>
      <c r="AG44" s="353" t="s">
        <v>8</v>
      </c>
      <c r="AH44" s="353"/>
      <c r="AI44" s="353"/>
      <c r="AJ44" s="353"/>
      <c r="AK44" s="353"/>
      <c r="AL44" s="353"/>
      <c r="AM44" s="353"/>
      <c r="AN44" s="353"/>
      <c r="AO44" s="353"/>
      <c r="AP44" s="353"/>
      <c r="AQ44" s="353"/>
      <c r="AR44" s="353"/>
      <c r="AS44" s="353"/>
      <c r="AT44" s="353"/>
    </row>
    <row r="45" spans="1:46" ht="45" customHeight="1" x14ac:dyDescent="0.25">
      <c r="A45" s="350" t="s">
        <v>3116</v>
      </c>
      <c r="B45" s="350"/>
      <c r="C45" s="350"/>
      <c r="D45" s="350"/>
      <c r="E45" s="350"/>
      <c r="F45" s="350"/>
      <c r="G45" s="350"/>
      <c r="H45" s="350"/>
      <c r="I45" s="350"/>
      <c r="J45" s="350"/>
      <c r="K45" s="350"/>
      <c r="L45" s="350"/>
      <c r="M45" s="350"/>
      <c r="N45" s="350"/>
      <c r="O45" s="350"/>
      <c r="P45" s="350"/>
      <c r="Q45" s="174">
        <v>2</v>
      </c>
      <c r="R45" s="382"/>
      <c r="S45" s="383"/>
      <c r="T45" s="383"/>
      <c r="U45" s="383"/>
      <c r="V45" s="383"/>
      <c r="W45" s="383"/>
      <c r="X45" s="383"/>
      <c r="Y45" s="383"/>
      <c r="Z45" s="383"/>
      <c r="AA45" s="383"/>
      <c r="AB45" s="383"/>
      <c r="AC45" s="383"/>
      <c r="AD45" s="383"/>
      <c r="AE45" s="384"/>
      <c r="AF45" s="174">
        <v>2</v>
      </c>
      <c r="AG45" s="382"/>
      <c r="AH45" s="383"/>
      <c r="AI45" s="383"/>
      <c r="AJ45" s="383"/>
      <c r="AK45" s="383"/>
      <c r="AL45" s="383"/>
      <c r="AM45" s="383"/>
      <c r="AN45" s="383"/>
      <c r="AO45" s="383"/>
      <c r="AP45" s="383"/>
      <c r="AQ45" s="383"/>
      <c r="AR45" s="383"/>
      <c r="AS45" s="383"/>
      <c r="AT45" s="384"/>
    </row>
    <row r="46" spans="1:46" ht="45" customHeight="1" x14ac:dyDescent="0.25">
      <c r="A46" s="350" t="s">
        <v>3117</v>
      </c>
      <c r="B46" s="350"/>
      <c r="C46" s="350"/>
      <c r="D46" s="350"/>
      <c r="E46" s="350"/>
      <c r="F46" s="350"/>
      <c r="G46" s="350"/>
      <c r="H46" s="350"/>
      <c r="I46" s="350"/>
      <c r="J46" s="350"/>
      <c r="K46" s="350"/>
      <c r="L46" s="350"/>
      <c r="M46" s="350"/>
      <c r="N46" s="350"/>
      <c r="O46" s="350"/>
      <c r="P46" s="350"/>
      <c r="Q46" s="174">
        <v>2</v>
      </c>
      <c r="R46" s="382"/>
      <c r="S46" s="383"/>
      <c r="T46" s="383"/>
      <c r="U46" s="383"/>
      <c r="V46" s="383"/>
      <c r="W46" s="383"/>
      <c r="X46" s="383"/>
      <c r="Y46" s="383"/>
      <c r="Z46" s="383"/>
      <c r="AA46" s="383"/>
      <c r="AB46" s="383"/>
      <c r="AC46" s="383"/>
      <c r="AD46" s="383"/>
      <c r="AE46" s="384"/>
      <c r="AF46" s="174">
        <v>2</v>
      </c>
      <c r="AG46" s="382"/>
      <c r="AH46" s="383"/>
      <c r="AI46" s="383"/>
      <c r="AJ46" s="383"/>
      <c r="AK46" s="383"/>
      <c r="AL46" s="383"/>
      <c r="AM46" s="383"/>
      <c r="AN46" s="383"/>
      <c r="AO46" s="383"/>
      <c r="AP46" s="383"/>
      <c r="AQ46" s="383"/>
      <c r="AR46" s="383"/>
      <c r="AS46" s="383"/>
      <c r="AT46" s="384"/>
    </row>
    <row r="47" spans="1:46" ht="52.5" customHeight="1" x14ac:dyDescent="0.25">
      <c r="A47" s="350" t="s">
        <v>3118</v>
      </c>
      <c r="B47" s="350"/>
      <c r="C47" s="350"/>
      <c r="D47" s="350"/>
      <c r="E47" s="350"/>
      <c r="F47" s="350"/>
      <c r="G47" s="350"/>
      <c r="H47" s="350"/>
      <c r="I47" s="350"/>
      <c r="J47" s="350"/>
      <c r="K47" s="350"/>
      <c r="L47" s="350"/>
      <c r="M47" s="350"/>
      <c r="N47" s="350"/>
      <c r="O47" s="350"/>
      <c r="P47" s="350"/>
      <c r="Q47" s="174">
        <v>2</v>
      </c>
      <c r="R47" s="382"/>
      <c r="S47" s="383"/>
      <c r="T47" s="383"/>
      <c r="U47" s="383"/>
      <c r="V47" s="383"/>
      <c r="W47" s="383"/>
      <c r="X47" s="383"/>
      <c r="Y47" s="383"/>
      <c r="Z47" s="383"/>
      <c r="AA47" s="383"/>
      <c r="AB47" s="383"/>
      <c r="AC47" s="383"/>
      <c r="AD47" s="383"/>
      <c r="AE47" s="384"/>
      <c r="AF47" s="174">
        <v>2</v>
      </c>
      <c r="AG47" s="382"/>
      <c r="AH47" s="383"/>
      <c r="AI47" s="383"/>
      <c r="AJ47" s="383"/>
      <c r="AK47" s="383"/>
      <c r="AL47" s="383"/>
      <c r="AM47" s="383"/>
      <c r="AN47" s="383"/>
      <c r="AO47" s="383"/>
      <c r="AP47" s="383"/>
      <c r="AQ47" s="383"/>
      <c r="AR47" s="383"/>
      <c r="AS47" s="383"/>
      <c r="AT47" s="384"/>
    </row>
    <row r="48" spans="1:46" ht="67.5" customHeight="1" x14ac:dyDescent="0.25">
      <c r="A48" s="350" t="s">
        <v>3119</v>
      </c>
      <c r="B48" s="350"/>
      <c r="C48" s="350"/>
      <c r="D48" s="350"/>
      <c r="E48" s="350"/>
      <c r="F48" s="350"/>
      <c r="G48" s="350"/>
      <c r="H48" s="350"/>
      <c r="I48" s="350"/>
      <c r="J48" s="350"/>
      <c r="K48" s="350"/>
      <c r="L48" s="350"/>
      <c r="M48" s="350"/>
      <c r="N48" s="350"/>
      <c r="O48" s="350"/>
      <c r="P48" s="350"/>
      <c r="Q48" s="174">
        <v>2</v>
      </c>
      <c r="R48" s="382"/>
      <c r="S48" s="383"/>
      <c r="T48" s="383"/>
      <c r="U48" s="383"/>
      <c r="V48" s="383"/>
      <c r="W48" s="383"/>
      <c r="X48" s="383"/>
      <c r="Y48" s="383"/>
      <c r="Z48" s="383"/>
      <c r="AA48" s="383"/>
      <c r="AB48" s="383"/>
      <c r="AC48" s="383"/>
      <c r="AD48" s="383"/>
      <c r="AE48" s="384"/>
      <c r="AF48" s="174">
        <v>2</v>
      </c>
      <c r="AG48" s="382"/>
      <c r="AH48" s="383"/>
      <c r="AI48" s="383"/>
      <c r="AJ48" s="383"/>
      <c r="AK48" s="383"/>
      <c r="AL48" s="383"/>
      <c r="AM48" s="383"/>
      <c r="AN48" s="383"/>
      <c r="AO48" s="383"/>
      <c r="AP48" s="383"/>
      <c r="AQ48" s="383"/>
      <c r="AR48" s="383"/>
      <c r="AS48" s="383"/>
      <c r="AT48" s="384"/>
    </row>
    <row r="49" spans="1:46" ht="63" customHeight="1" x14ac:dyDescent="0.25">
      <c r="A49" s="350" t="s">
        <v>3120</v>
      </c>
      <c r="B49" s="350"/>
      <c r="C49" s="350"/>
      <c r="D49" s="350"/>
      <c r="E49" s="350"/>
      <c r="F49" s="350"/>
      <c r="G49" s="350"/>
      <c r="H49" s="350"/>
      <c r="I49" s="350"/>
      <c r="J49" s="350"/>
      <c r="K49" s="350"/>
      <c r="L49" s="350"/>
      <c r="M49" s="350"/>
      <c r="N49" s="350"/>
      <c r="O49" s="350"/>
      <c r="P49" s="350"/>
      <c r="Q49" s="174">
        <v>2</v>
      </c>
      <c r="R49" s="388"/>
      <c r="S49" s="389"/>
      <c r="T49" s="389"/>
      <c r="U49" s="389"/>
      <c r="V49" s="389"/>
      <c r="W49" s="389"/>
      <c r="X49" s="389"/>
      <c r="Y49" s="389"/>
      <c r="Z49" s="389"/>
      <c r="AA49" s="389"/>
      <c r="AB49" s="389"/>
      <c r="AC49" s="389"/>
      <c r="AD49" s="389"/>
      <c r="AE49" s="390"/>
      <c r="AF49" s="174">
        <v>2</v>
      </c>
      <c r="AG49" s="388"/>
      <c r="AH49" s="389"/>
      <c r="AI49" s="389"/>
      <c r="AJ49" s="389"/>
      <c r="AK49" s="389"/>
      <c r="AL49" s="389"/>
      <c r="AM49" s="389"/>
      <c r="AN49" s="389"/>
      <c r="AO49" s="389"/>
      <c r="AP49" s="389"/>
      <c r="AQ49" s="389"/>
      <c r="AR49" s="389"/>
      <c r="AS49" s="389"/>
      <c r="AT49" s="390"/>
    </row>
  </sheetData>
  <sheetProtection algorithmName="SHA-512" hashValue="i2FOZAdaSfFIfOwSpWkfyr3WwVkjFWIqAeM+PjNUhrFp27oYeL7CtnTTJB7imPFYy0Om8M105h70NogMtuLC3A==" saltValue="hWH7FAtgAyUSYiQ98J/1p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3121</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3122</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45" customHeight="1" thickTop="1" thickBot="1" x14ac:dyDescent="0.3">
      <c r="A11" s="350" t="s">
        <v>3105</v>
      </c>
      <c r="B11" s="350"/>
      <c r="C11" s="350"/>
      <c r="D11" s="350"/>
      <c r="E11" s="350"/>
      <c r="F11" s="350"/>
      <c r="G11" s="350"/>
      <c r="H11" s="350"/>
      <c r="I11" s="350"/>
      <c r="J11" s="350"/>
      <c r="K11" s="350"/>
      <c r="L11" s="350"/>
      <c r="M11" s="350"/>
      <c r="N11" s="350"/>
      <c r="O11" s="350"/>
      <c r="P11" s="350"/>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0" t="s">
        <v>3106</v>
      </c>
      <c r="B12" s="350"/>
      <c r="C12" s="350"/>
      <c r="D12" s="350"/>
      <c r="E12" s="350"/>
      <c r="F12" s="350"/>
      <c r="G12" s="350"/>
      <c r="H12" s="350"/>
      <c r="I12" s="350"/>
      <c r="J12" s="350"/>
      <c r="K12" s="350"/>
      <c r="L12" s="350"/>
      <c r="M12" s="350"/>
      <c r="N12" s="350"/>
      <c r="O12" s="350"/>
      <c r="P12" s="350"/>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0" t="s">
        <v>3107</v>
      </c>
      <c r="B13" s="350"/>
      <c r="C13" s="350"/>
      <c r="D13" s="350"/>
      <c r="E13" s="350"/>
      <c r="F13" s="350"/>
      <c r="G13" s="350"/>
      <c r="H13" s="350"/>
      <c r="I13" s="350"/>
      <c r="J13" s="350"/>
      <c r="K13" s="350"/>
      <c r="L13" s="350"/>
      <c r="M13" s="350"/>
      <c r="N13" s="350"/>
      <c r="O13" s="350"/>
      <c r="P13" s="350"/>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0" t="s">
        <v>3108</v>
      </c>
      <c r="B14" s="350"/>
      <c r="C14" s="350"/>
      <c r="D14" s="350"/>
      <c r="E14" s="350"/>
      <c r="F14" s="350"/>
      <c r="G14" s="350"/>
      <c r="H14" s="350"/>
      <c r="I14" s="350"/>
      <c r="J14" s="350"/>
      <c r="K14" s="350"/>
      <c r="L14" s="350"/>
      <c r="M14" s="350"/>
      <c r="N14" s="350"/>
      <c r="O14" s="350"/>
      <c r="P14" s="350"/>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0" t="s">
        <v>3109</v>
      </c>
      <c r="B15" s="350"/>
      <c r="C15" s="350"/>
      <c r="D15" s="350"/>
      <c r="E15" s="350"/>
      <c r="F15" s="350"/>
      <c r="G15" s="350"/>
      <c r="H15" s="350"/>
      <c r="I15" s="350"/>
      <c r="J15" s="350"/>
      <c r="K15" s="350"/>
      <c r="L15" s="350"/>
      <c r="M15" s="350"/>
      <c r="N15" s="350"/>
      <c r="O15" s="350"/>
      <c r="P15" s="350"/>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0" t="s">
        <v>3110</v>
      </c>
      <c r="B16" s="350"/>
      <c r="C16" s="350"/>
      <c r="D16" s="350"/>
      <c r="E16" s="350"/>
      <c r="F16" s="350"/>
      <c r="G16" s="350"/>
      <c r="H16" s="350"/>
      <c r="I16" s="350"/>
      <c r="J16" s="350"/>
      <c r="K16" s="350"/>
      <c r="L16" s="350"/>
      <c r="M16" s="350"/>
      <c r="N16" s="350"/>
      <c r="O16" s="350"/>
      <c r="P16" s="350"/>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0" t="s">
        <v>3111</v>
      </c>
      <c r="B17" s="350"/>
      <c r="C17" s="350"/>
      <c r="D17" s="350"/>
      <c r="E17" s="350"/>
      <c r="F17" s="350"/>
      <c r="G17" s="350"/>
      <c r="H17" s="350"/>
      <c r="I17" s="350"/>
      <c r="J17" s="350"/>
      <c r="K17" s="350"/>
      <c r="L17" s="350"/>
      <c r="M17" s="350"/>
      <c r="N17" s="350"/>
      <c r="O17" s="350"/>
      <c r="P17" s="350"/>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0" t="s">
        <v>3112</v>
      </c>
      <c r="B18" s="350"/>
      <c r="C18" s="350"/>
      <c r="D18" s="350"/>
      <c r="E18" s="350"/>
      <c r="F18" s="350"/>
      <c r="G18" s="350"/>
      <c r="H18" s="350"/>
      <c r="I18" s="350"/>
      <c r="J18" s="350"/>
      <c r="K18" s="350"/>
      <c r="L18" s="350"/>
      <c r="M18" s="350"/>
      <c r="N18" s="350"/>
      <c r="O18" s="350"/>
      <c r="P18" s="350"/>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0" t="s">
        <v>3113</v>
      </c>
      <c r="B19" s="350"/>
      <c r="C19" s="350"/>
      <c r="D19" s="350"/>
      <c r="E19" s="350"/>
      <c r="F19" s="350"/>
      <c r="G19" s="350"/>
      <c r="H19" s="350"/>
      <c r="I19" s="350"/>
      <c r="J19" s="350"/>
      <c r="K19" s="350"/>
      <c r="L19" s="350"/>
      <c r="M19" s="350"/>
      <c r="N19" s="350"/>
      <c r="O19" s="350"/>
      <c r="P19" s="350"/>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0" t="s">
        <v>3114</v>
      </c>
      <c r="B20" s="350"/>
      <c r="C20" s="350"/>
      <c r="D20" s="350"/>
      <c r="E20" s="350"/>
      <c r="F20" s="350"/>
      <c r="G20" s="350"/>
      <c r="H20" s="350"/>
      <c r="I20" s="350"/>
      <c r="J20" s="350"/>
      <c r="K20" s="350"/>
      <c r="L20" s="350"/>
      <c r="M20" s="350"/>
      <c r="N20" s="350"/>
      <c r="O20" s="350"/>
      <c r="P20" s="350"/>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0" t="s">
        <v>3115</v>
      </c>
      <c r="B21" s="350"/>
      <c r="C21" s="350"/>
      <c r="D21" s="350"/>
      <c r="E21" s="350"/>
      <c r="F21" s="350"/>
      <c r="G21" s="350"/>
      <c r="H21" s="350"/>
      <c r="I21" s="350"/>
      <c r="J21" s="350"/>
      <c r="K21" s="350"/>
      <c r="L21" s="350"/>
      <c r="M21" s="350"/>
      <c r="N21" s="350"/>
      <c r="O21" s="350"/>
      <c r="P21" s="350"/>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1" t="s">
        <v>3123</v>
      </c>
      <c r="B22" s="341"/>
      <c r="C22" s="341"/>
      <c r="D22" s="341"/>
      <c r="E22" s="341"/>
      <c r="F22" s="341"/>
      <c r="G22" s="341"/>
      <c r="H22" s="341"/>
      <c r="I22" s="341"/>
      <c r="J22" s="341"/>
      <c r="K22" s="341"/>
      <c r="L22" s="341"/>
      <c r="M22" s="341"/>
      <c r="N22" s="341"/>
      <c r="O22" s="341"/>
      <c r="P22" s="341"/>
      <c r="Q22" s="34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2475</v>
      </c>
      <c r="B24" s="369"/>
      <c r="C24" s="369"/>
      <c r="D24" s="369"/>
      <c r="E24" s="369"/>
      <c r="F24" s="369"/>
      <c r="G24" s="369"/>
      <c r="H24" s="369"/>
      <c r="I24" s="369"/>
      <c r="J24" s="369"/>
      <c r="K24" s="369"/>
      <c r="L24" s="369"/>
      <c r="M24" s="369"/>
      <c r="N24" s="369"/>
      <c r="O24" s="369"/>
      <c r="P24" s="369"/>
      <c r="Q24" s="188" t="s">
        <v>99</v>
      </c>
      <c r="R24" s="216" t="s">
        <v>9</v>
      </c>
      <c r="S24" s="65"/>
      <c r="T24" s="98"/>
      <c r="U24" s="99"/>
      <c r="V24" s="65"/>
      <c r="W24" s="65"/>
    </row>
    <row r="25" spans="1:23" ht="30" customHeight="1" thickTop="1" thickBot="1" x14ac:dyDescent="0.3">
      <c r="A25" s="350" t="s">
        <v>3116</v>
      </c>
      <c r="B25" s="350"/>
      <c r="C25" s="350"/>
      <c r="D25" s="350"/>
      <c r="E25" s="350"/>
      <c r="F25" s="350"/>
      <c r="G25" s="350"/>
      <c r="H25" s="350"/>
      <c r="I25" s="350"/>
      <c r="J25" s="350"/>
      <c r="K25" s="350"/>
      <c r="L25" s="350"/>
      <c r="M25" s="350"/>
      <c r="N25" s="350"/>
      <c r="O25" s="350"/>
      <c r="P25" s="350"/>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0" t="s">
        <v>3117</v>
      </c>
      <c r="B26" s="350"/>
      <c r="C26" s="350"/>
      <c r="D26" s="350"/>
      <c r="E26" s="350"/>
      <c r="F26" s="350"/>
      <c r="G26" s="350"/>
      <c r="H26" s="350"/>
      <c r="I26" s="350"/>
      <c r="J26" s="350"/>
      <c r="K26" s="350"/>
      <c r="L26" s="350"/>
      <c r="M26" s="350"/>
      <c r="N26" s="350"/>
      <c r="O26" s="350"/>
      <c r="P26" s="350"/>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0" t="s">
        <v>3118</v>
      </c>
      <c r="B27" s="350"/>
      <c r="C27" s="350"/>
      <c r="D27" s="350"/>
      <c r="E27" s="350"/>
      <c r="F27" s="350"/>
      <c r="G27" s="350"/>
      <c r="H27" s="350"/>
      <c r="I27" s="350"/>
      <c r="J27" s="350"/>
      <c r="K27" s="350"/>
      <c r="L27" s="350"/>
      <c r="M27" s="350"/>
      <c r="N27" s="350"/>
      <c r="O27" s="350"/>
      <c r="P27" s="350"/>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0" t="s">
        <v>3119</v>
      </c>
      <c r="B28" s="350"/>
      <c r="C28" s="350"/>
      <c r="D28" s="350"/>
      <c r="E28" s="350"/>
      <c r="F28" s="350"/>
      <c r="G28" s="350"/>
      <c r="H28" s="350"/>
      <c r="I28" s="350"/>
      <c r="J28" s="350"/>
      <c r="K28" s="350"/>
      <c r="L28" s="350"/>
      <c r="M28" s="350"/>
      <c r="N28" s="350"/>
      <c r="O28" s="350"/>
      <c r="P28" s="350"/>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0" t="s">
        <v>3120</v>
      </c>
      <c r="B29" s="350"/>
      <c r="C29" s="350"/>
      <c r="D29" s="350"/>
      <c r="E29" s="350"/>
      <c r="F29" s="350"/>
      <c r="G29" s="350"/>
      <c r="H29" s="350"/>
      <c r="I29" s="350"/>
      <c r="J29" s="350"/>
      <c r="K29" s="350"/>
      <c r="L29" s="350"/>
      <c r="M29" s="350"/>
      <c r="N29" s="350"/>
      <c r="O29" s="350"/>
      <c r="P29" s="350"/>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8" t="s">
        <v>3124</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3125</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3126</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3127</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3121</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3122</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45" customHeight="1" thickTop="1" thickBot="1" x14ac:dyDescent="0.3">
      <c r="A11" s="350" t="s">
        <v>3105</v>
      </c>
      <c r="B11" s="350"/>
      <c r="C11" s="350"/>
      <c r="D11" s="350"/>
      <c r="E11" s="350"/>
      <c r="F11" s="350"/>
      <c r="G11" s="350"/>
      <c r="H11" s="350"/>
      <c r="I11" s="350"/>
      <c r="J11" s="350"/>
      <c r="K11" s="350"/>
      <c r="L11" s="350"/>
      <c r="M11" s="350"/>
      <c r="N11" s="350"/>
      <c r="O11" s="350"/>
      <c r="P11" s="350"/>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0" t="s">
        <v>3106</v>
      </c>
      <c r="B12" s="350"/>
      <c r="C12" s="350"/>
      <c r="D12" s="350"/>
      <c r="E12" s="350"/>
      <c r="F12" s="350"/>
      <c r="G12" s="350"/>
      <c r="H12" s="350"/>
      <c r="I12" s="350"/>
      <c r="J12" s="350"/>
      <c r="K12" s="350"/>
      <c r="L12" s="350"/>
      <c r="M12" s="350"/>
      <c r="N12" s="350"/>
      <c r="O12" s="350"/>
      <c r="P12" s="350"/>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0" t="s">
        <v>3107</v>
      </c>
      <c r="B13" s="350"/>
      <c r="C13" s="350"/>
      <c r="D13" s="350"/>
      <c r="E13" s="350"/>
      <c r="F13" s="350"/>
      <c r="G13" s="350"/>
      <c r="H13" s="350"/>
      <c r="I13" s="350"/>
      <c r="J13" s="350"/>
      <c r="K13" s="350"/>
      <c r="L13" s="350"/>
      <c r="M13" s="350"/>
      <c r="N13" s="350"/>
      <c r="O13" s="350"/>
      <c r="P13" s="350"/>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0" t="s">
        <v>3108</v>
      </c>
      <c r="B14" s="350"/>
      <c r="C14" s="350"/>
      <c r="D14" s="350"/>
      <c r="E14" s="350"/>
      <c r="F14" s="350"/>
      <c r="G14" s="350"/>
      <c r="H14" s="350"/>
      <c r="I14" s="350"/>
      <c r="J14" s="350"/>
      <c r="K14" s="350"/>
      <c r="L14" s="350"/>
      <c r="M14" s="350"/>
      <c r="N14" s="350"/>
      <c r="O14" s="350"/>
      <c r="P14" s="350"/>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0" t="s">
        <v>3109</v>
      </c>
      <c r="B15" s="350"/>
      <c r="C15" s="350"/>
      <c r="D15" s="350"/>
      <c r="E15" s="350"/>
      <c r="F15" s="350"/>
      <c r="G15" s="350"/>
      <c r="H15" s="350"/>
      <c r="I15" s="350"/>
      <c r="J15" s="350"/>
      <c r="K15" s="350"/>
      <c r="L15" s="350"/>
      <c r="M15" s="350"/>
      <c r="N15" s="350"/>
      <c r="O15" s="350"/>
      <c r="P15" s="350"/>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0" t="s">
        <v>3110</v>
      </c>
      <c r="B16" s="350"/>
      <c r="C16" s="350"/>
      <c r="D16" s="350"/>
      <c r="E16" s="350"/>
      <c r="F16" s="350"/>
      <c r="G16" s="350"/>
      <c r="H16" s="350"/>
      <c r="I16" s="350"/>
      <c r="J16" s="350"/>
      <c r="K16" s="350"/>
      <c r="L16" s="350"/>
      <c r="M16" s="350"/>
      <c r="N16" s="350"/>
      <c r="O16" s="350"/>
      <c r="P16" s="350"/>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0" t="s">
        <v>3111</v>
      </c>
      <c r="B17" s="350"/>
      <c r="C17" s="350"/>
      <c r="D17" s="350"/>
      <c r="E17" s="350"/>
      <c r="F17" s="350"/>
      <c r="G17" s="350"/>
      <c r="H17" s="350"/>
      <c r="I17" s="350"/>
      <c r="J17" s="350"/>
      <c r="K17" s="350"/>
      <c r="L17" s="350"/>
      <c r="M17" s="350"/>
      <c r="N17" s="350"/>
      <c r="O17" s="350"/>
      <c r="P17" s="350"/>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0" t="s">
        <v>3112</v>
      </c>
      <c r="B18" s="350"/>
      <c r="C18" s="350"/>
      <c r="D18" s="350"/>
      <c r="E18" s="350"/>
      <c r="F18" s="350"/>
      <c r="G18" s="350"/>
      <c r="H18" s="350"/>
      <c r="I18" s="350"/>
      <c r="J18" s="350"/>
      <c r="K18" s="350"/>
      <c r="L18" s="350"/>
      <c r="M18" s="350"/>
      <c r="N18" s="350"/>
      <c r="O18" s="350"/>
      <c r="P18" s="350"/>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0" t="s">
        <v>3113</v>
      </c>
      <c r="B19" s="350"/>
      <c r="C19" s="350"/>
      <c r="D19" s="350"/>
      <c r="E19" s="350"/>
      <c r="F19" s="350"/>
      <c r="G19" s="350"/>
      <c r="H19" s="350"/>
      <c r="I19" s="350"/>
      <c r="J19" s="350"/>
      <c r="K19" s="350"/>
      <c r="L19" s="350"/>
      <c r="M19" s="350"/>
      <c r="N19" s="350"/>
      <c r="O19" s="350"/>
      <c r="P19" s="350"/>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0" t="s">
        <v>3114</v>
      </c>
      <c r="B20" s="350"/>
      <c r="C20" s="350"/>
      <c r="D20" s="350"/>
      <c r="E20" s="350"/>
      <c r="F20" s="350"/>
      <c r="G20" s="350"/>
      <c r="H20" s="350"/>
      <c r="I20" s="350"/>
      <c r="J20" s="350"/>
      <c r="K20" s="350"/>
      <c r="L20" s="350"/>
      <c r="M20" s="350"/>
      <c r="N20" s="350"/>
      <c r="O20" s="350"/>
      <c r="P20" s="350"/>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0" t="s">
        <v>3115</v>
      </c>
      <c r="B21" s="350"/>
      <c r="C21" s="350"/>
      <c r="D21" s="350"/>
      <c r="E21" s="350"/>
      <c r="F21" s="350"/>
      <c r="G21" s="350"/>
      <c r="H21" s="350"/>
      <c r="I21" s="350"/>
      <c r="J21" s="350"/>
      <c r="K21" s="350"/>
      <c r="L21" s="350"/>
      <c r="M21" s="350"/>
      <c r="N21" s="350"/>
      <c r="O21" s="350"/>
      <c r="P21" s="350"/>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1" t="s">
        <v>3123</v>
      </c>
      <c r="B22" s="341"/>
      <c r="C22" s="341"/>
      <c r="D22" s="341"/>
      <c r="E22" s="341"/>
      <c r="F22" s="341"/>
      <c r="G22" s="341"/>
      <c r="H22" s="341"/>
      <c r="I22" s="341"/>
      <c r="J22" s="341"/>
      <c r="K22" s="341"/>
      <c r="L22" s="341"/>
      <c r="M22" s="341"/>
      <c r="N22" s="341"/>
      <c r="O22" s="341"/>
      <c r="P22" s="341"/>
      <c r="Q22" s="34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2475</v>
      </c>
      <c r="B24" s="369"/>
      <c r="C24" s="369"/>
      <c r="D24" s="369"/>
      <c r="E24" s="369"/>
      <c r="F24" s="369"/>
      <c r="G24" s="369"/>
      <c r="H24" s="369"/>
      <c r="I24" s="369"/>
      <c r="J24" s="369"/>
      <c r="K24" s="369"/>
      <c r="L24" s="369"/>
      <c r="M24" s="369"/>
      <c r="N24" s="369"/>
      <c r="O24" s="369"/>
      <c r="P24" s="369"/>
      <c r="Q24" s="188" t="s">
        <v>99</v>
      </c>
      <c r="R24" s="216" t="s">
        <v>9</v>
      </c>
      <c r="S24" s="65"/>
      <c r="T24" s="98"/>
      <c r="U24" s="99"/>
      <c r="V24" s="65"/>
      <c r="W24" s="65"/>
    </row>
    <row r="25" spans="1:23" ht="30" customHeight="1" thickTop="1" thickBot="1" x14ac:dyDescent="0.3">
      <c r="A25" s="350" t="s">
        <v>3116</v>
      </c>
      <c r="B25" s="350"/>
      <c r="C25" s="350"/>
      <c r="D25" s="350"/>
      <c r="E25" s="350"/>
      <c r="F25" s="350"/>
      <c r="G25" s="350"/>
      <c r="H25" s="350"/>
      <c r="I25" s="350"/>
      <c r="J25" s="350"/>
      <c r="K25" s="350"/>
      <c r="L25" s="350"/>
      <c r="M25" s="350"/>
      <c r="N25" s="350"/>
      <c r="O25" s="350"/>
      <c r="P25" s="350"/>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0" t="s">
        <v>3117</v>
      </c>
      <c r="B26" s="350"/>
      <c r="C26" s="350"/>
      <c r="D26" s="350"/>
      <c r="E26" s="350"/>
      <c r="F26" s="350"/>
      <c r="G26" s="350"/>
      <c r="H26" s="350"/>
      <c r="I26" s="350"/>
      <c r="J26" s="350"/>
      <c r="K26" s="350"/>
      <c r="L26" s="350"/>
      <c r="M26" s="350"/>
      <c r="N26" s="350"/>
      <c r="O26" s="350"/>
      <c r="P26" s="350"/>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0" t="s">
        <v>3118</v>
      </c>
      <c r="B27" s="350"/>
      <c r="C27" s="350"/>
      <c r="D27" s="350"/>
      <c r="E27" s="350"/>
      <c r="F27" s="350"/>
      <c r="G27" s="350"/>
      <c r="H27" s="350"/>
      <c r="I27" s="350"/>
      <c r="J27" s="350"/>
      <c r="K27" s="350"/>
      <c r="L27" s="350"/>
      <c r="M27" s="350"/>
      <c r="N27" s="350"/>
      <c r="O27" s="350"/>
      <c r="P27" s="350"/>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0" t="s">
        <v>3119</v>
      </c>
      <c r="B28" s="350"/>
      <c r="C28" s="350"/>
      <c r="D28" s="350"/>
      <c r="E28" s="350"/>
      <c r="F28" s="350"/>
      <c r="G28" s="350"/>
      <c r="H28" s="350"/>
      <c r="I28" s="350"/>
      <c r="J28" s="350"/>
      <c r="K28" s="350"/>
      <c r="L28" s="350"/>
      <c r="M28" s="350"/>
      <c r="N28" s="350"/>
      <c r="O28" s="350"/>
      <c r="P28" s="350"/>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0" t="s">
        <v>3120</v>
      </c>
      <c r="B29" s="350"/>
      <c r="C29" s="350"/>
      <c r="D29" s="350"/>
      <c r="E29" s="350"/>
      <c r="F29" s="350"/>
      <c r="G29" s="350"/>
      <c r="H29" s="350"/>
      <c r="I29" s="350"/>
      <c r="J29" s="350"/>
      <c r="K29" s="350"/>
      <c r="L29" s="350"/>
      <c r="M29" s="350"/>
      <c r="N29" s="350"/>
      <c r="O29" s="350"/>
      <c r="P29" s="350"/>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8" t="s">
        <v>3124</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3125</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3126</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3127</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3128</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146 (cálculo PI)'!T22</f>
        <v>11</v>
      </c>
      <c r="C8"/>
      <c r="E8" s="199" t="s">
        <v>2289</v>
      </c>
      <c r="F8" s="198">
        <f>'Artículo 146 (cálculo PI)'!T30</f>
        <v>5</v>
      </c>
      <c r="G8"/>
    </row>
    <row r="9" spans="1:7" ht="6" customHeight="1" thickBot="1" x14ac:dyDescent="0.3">
      <c r="F9" s="151"/>
      <c r="G9" s="151"/>
    </row>
    <row r="10" spans="1:7" ht="36" customHeight="1" thickBot="1" x14ac:dyDescent="0.3">
      <c r="A10" s="357"/>
      <c r="B10" s="358" t="s">
        <v>76</v>
      </c>
      <c r="C10" s="358"/>
      <c r="E10" s="359"/>
      <c r="F10" s="360" t="s">
        <v>2475</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146 (cálculo PI)'!R11</f>
        <v>9.0909090909090917</v>
      </c>
      <c r="C12" s="205">
        <f t="shared" ref="C12:C22" si="0">(B12/(1/$B$8))</f>
        <v>100</v>
      </c>
      <c r="E12" s="204" t="s">
        <v>3065</v>
      </c>
      <c r="F12" s="205">
        <f>'Artículo 146 (cálculo PI)'!R25</f>
        <v>20</v>
      </c>
      <c r="G12" s="205">
        <f>(F12/(1/$F$8))</f>
        <v>100</v>
      </c>
    </row>
    <row r="13" spans="1:7" ht="18" customHeight="1" thickBot="1" x14ac:dyDescent="0.3">
      <c r="A13" s="204" t="s">
        <v>2993</v>
      </c>
      <c r="B13" s="205">
        <f>'Artículo 146 (cálculo PI)'!R12</f>
        <v>9.0909090909090917</v>
      </c>
      <c r="C13" s="205">
        <f t="shared" si="0"/>
        <v>100</v>
      </c>
      <c r="E13" s="204" t="s">
        <v>3066</v>
      </c>
      <c r="F13" s="205">
        <f>'Artículo 146 (cálculo PI)'!R26</f>
        <v>20</v>
      </c>
      <c r="G13" s="205">
        <f>(F13/(1/$F$8))</f>
        <v>100</v>
      </c>
    </row>
    <row r="14" spans="1:7" ht="18" customHeight="1" thickBot="1" x14ac:dyDescent="0.3">
      <c r="A14" s="204" t="s">
        <v>2995</v>
      </c>
      <c r="B14" s="205">
        <f>'Artículo 146 (cálculo PI)'!R13</f>
        <v>9.0909090909090917</v>
      </c>
      <c r="C14" s="205">
        <f t="shared" si="0"/>
        <v>100</v>
      </c>
      <c r="E14" s="204" t="s">
        <v>3067</v>
      </c>
      <c r="F14" s="205">
        <f>'Artículo 146 (cálculo PI)'!R27</f>
        <v>20</v>
      </c>
      <c r="G14" s="205">
        <f>(F14/(1/$F$8))</f>
        <v>100</v>
      </c>
    </row>
    <row r="15" spans="1:7" ht="18" customHeight="1" thickBot="1" x14ac:dyDescent="0.3">
      <c r="A15" s="204" t="s">
        <v>2992</v>
      </c>
      <c r="B15" s="205">
        <f>'Artículo 146 (cálculo PI)'!R14</f>
        <v>9.0909090909090917</v>
      </c>
      <c r="C15" s="205">
        <f t="shared" si="0"/>
        <v>100</v>
      </c>
      <c r="E15" s="204" t="s">
        <v>3068</v>
      </c>
      <c r="F15" s="205">
        <f>'Artículo 146 (cálculo PI)'!R28</f>
        <v>20</v>
      </c>
      <c r="G15" s="205">
        <f>(F15/(1/$F$8))</f>
        <v>100</v>
      </c>
    </row>
    <row r="16" spans="1:7" ht="18" customHeight="1" thickBot="1" x14ac:dyDescent="0.3">
      <c r="A16" s="204" t="s">
        <v>2994</v>
      </c>
      <c r="B16" s="205">
        <f>'Artículo 146 (cálculo PI)'!R15</f>
        <v>9.0909090909090917</v>
      </c>
      <c r="C16" s="205">
        <f t="shared" si="0"/>
        <v>100</v>
      </c>
      <c r="E16" s="204" t="s">
        <v>3069</v>
      </c>
      <c r="F16" s="205">
        <f>'Artículo 146 (cálculo PI)'!R29</f>
        <v>20</v>
      </c>
      <c r="G16" s="205">
        <f>(F16/(1/$F$8))</f>
        <v>100</v>
      </c>
    </row>
    <row r="17" spans="1:6" ht="18" customHeight="1" thickBot="1" x14ac:dyDescent="0.3">
      <c r="A17" s="204" t="s">
        <v>2996</v>
      </c>
      <c r="B17" s="205">
        <f>'Artículo 146 (cálculo PI)'!R16</f>
        <v>9.0909090909090917</v>
      </c>
      <c r="C17" s="205">
        <f t="shared" si="0"/>
        <v>100</v>
      </c>
    </row>
    <row r="18" spans="1:6" ht="18" customHeight="1" thickBot="1" x14ac:dyDescent="0.3">
      <c r="A18" s="204" t="s">
        <v>2997</v>
      </c>
      <c r="B18" s="205">
        <f>'Artículo 146 (cálculo PI)'!R17</f>
        <v>9.0909090909090917</v>
      </c>
      <c r="C18" s="205">
        <f t="shared" si="0"/>
        <v>100</v>
      </c>
      <c r="E18" s="210" t="s">
        <v>3129</v>
      </c>
      <c r="F18" s="205">
        <f>SUM(F12:F16)</f>
        <v>100</v>
      </c>
    </row>
    <row r="19" spans="1:6" ht="18" customHeight="1" thickBot="1" x14ac:dyDescent="0.3">
      <c r="A19" s="204" t="s">
        <v>2998</v>
      </c>
      <c r="B19" s="205">
        <f>'Artículo 146 (cálculo PI)'!R18</f>
        <v>9.0909090909090917</v>
      </c>
      <c r="C19" s="205">
        <f t="shared" si="0"/>
        <v>100</v>
      </c>
    </row>
    <row r="20" spans="1:6" ht="18" customHeight="1" thickBot="1" x14ac:dyDescent="0.3">
      <c r="A20" s="204" t="s">
        <v>3062</v>
      </c>
      <c r="B20" s="205">
        <f>'Artículo 146 (cálculo PI)'!R19</f>
        <v>9.0909090909090917</v>
      </c>
      <c r="C20" s="205">
        <f t="shared" si="0"/>
        <v>100</v>
      </c>
    </row>
    <row r="21" spans="1:6" ht="18" customHeight="1" thickBot="1" x14ac:dyDescent="0.3">
      <c r="A21" s="204" t="s">
        <v>3063</v>
      </c>
      <c r="B21" s="205">
        <f>'Artículo 146 (cálculo PI)'!R20</f>
        <v>9.0909090909090917</v>
      </c>
      <c r="C21" s="205">
        <f t="shared" si="0"/>
        <v>100</v>
      </c>
    </row>
    <row r="22" spans="1:6" ht="18" customHeight="1" thickBot="1" x14ac:dyDescent="0.3">
      <c r="A22" s="204" t="s">
        <v>3064</v>
      </c>
      <c r="B22" s="205">
        <f>'Artículo 146 (cálculo PI)'!R21</f>
        <v>9.0909090909090917</v>
      </c>
      <c r="C22" s="205">
        <f t="shared" si="0"/>
        <v>100</v>
      </c>
    </row>
    <row r="23" spans="1:6" ht="6" customHeight="1" thickBot="1" x14ac:dyDescent="0.3"/>
    <row r="24" spans="1:6" ht="18" customHeight="1" thickBot="1" x14ac:dyDescent="0.3">
      <c r="A24" s="206" t="s">
        <v>3130</v>
      </c>
      <c r="B24" s="205">
        <f>SUM(B12:B22)</f>
        <v>100.00000000000001</v>
      </c>
      <c r="C24" s="207"/>
    </row>
    <row r="25" spans="1:6" ht="6" customHeight="1" thickBot="1" x14ac:dyDescent="0.3"/>
    <row r="26" spans="1:6" ht="18" customHeight="1" thickBot="1" x14ac:dyDescent="0.3">
      <c r="A26" s="208" t="s">
        <v>3131</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3128</v>
      </c>
      <c r="B2" s="254"/>
      <c r="C2" s="254"/>
      <c r="D2" s="254"/>
      <c r="E2" s="254"/>
      <c r="F2" s="254"/>
      <c r="G2" s="254"/>
    </row>
    <row r="3" spans="1:7" ht="18" customHeight="1" x14ac:dyDescent="0.25">
      <c r="A3" s="254" t="s">
        <v>80</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146 (cálculo PNT)'!T22</f>
        <v>11</v>
      </c>
      <c r="C8"/>
      <c r="E8" s="199" t="s">
        <v>2289</v>
      </c>
      <c r="F8" s="198">
        <f>'Artículo 146 (cálculo PNT)'!T30</f>
        <v>5</v>
      </c>
      <c r="G8"/>
    </row>
    <row r="9" spans="1:7" ht="6" customHeight="1" thickBot="1" x14ac:dyDescent="0.3">
      <c r="F9" s="151"/>
      <c r="G9" s="151"/>
    </row>
    <row r="10" spans="1:7" ht="36" customHeight="1" thickBot="1" x14ac:dyDescent="0.3">
      <c r="A10" s="357"/>
      <c r="B10" s="358" t="s">
        <v>76</v>
      </c>
      <c r="C10" s="358"/>
      <c r="E10" s="359"/>
      <c r="F10" s="360" t="s">
        <v>2475</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146 (cálculo PNT)'!R11</f>
        <v>9.0909090909090917</v>
      </c>
      <c r="C12" s="205">
        <f t="shared" ref="C12:C22" si="0">(B12/(1/$B$8))</f>
        <v>100</v>
      </c>
      <c r="E12" s="204" t="s">
        <v>3065</v>
      </c>
      <c r="F12" s="205">
        <f>'Artículo 146 (cálculo PNT)'!R25</f>
        <v>20</v>
      </c>
      <c r="G12" s="205">
        <f>(F12/(1/$F$8))</f>
        <v>100</v>
      </c>
    </row>
    <row r="13" spans="1:7" ht="18" customHeight="1" thickBot="1" x14ac:dyDescent="0.3">
      <c r="A13" s="204" t="s">
        <v>2993</v>
      </c>
      <c r="B13" s="205">
        <f>'Artículo 146 (cálculo PNT)'!R12</f>
        <v>9.0909090909090917</v>
      </c>
      <c r="C13" s="205">
        <f t="shared" si="0"/>
        <v>100</v>
      </c>
      <c r="E13" s="204" t="s">
        <v>3066</v>
      </c>
      <c r="F13" s="205">
        <f>'Artículo 146 (cálculo PNT)'!R26</f>
        <v>20</v>
      </c>
      <c r="G13" s="205">
        <f>(F13/(1/$F$8))</f>
        <v>100</v>
      </c>
    </row>
    <row r="14" spans="1:7" ht="18" customHeight="1" thickBot="1" x14ac:dyDescent="0.3">
      <c r="A14" s="204" t="s">
        <v>2995</v>
      </c>
      <c r="B14" s="205">
        <f>'Artículo 146 (cálculo PNT)'!R13</f>
        <v>9.0909090909090917</v>
      </c>
      <c r="C14" s="205">
        <f t="shared" si="0"/>
        <v>100</v>
      </c>
      <c r="E14" s="204" t="s">
        <v>3067</v>
      </c>
      <c r="F14" s="205">
        <f>'Artículo 146 (cálculo PNT)'!R27</f>
        <v>20</v>
      </c>
      <c r="G14" s="205">
        <f>(F14/(1/$F$8))</f>
        <v>100</v>
      </c>
    </row>
    <row r="15" spans="1:7" ht="18" customHeight="1" thickBot="1" x14ac:dyDescent="0.3">
      <c r="A15" s="204" t="s">
        <v>2992</v>
      </c>
      <c r="B15" s="205">
        <f>'Artículo 146 (cálculo PNT)'!R14</f>
        <v>9.0909090909090917</v>
      </c>
      <c r="C15" s="205">
        <f t="shared" si="0"/>
        <v>100</v>
      </c>
      <c r="E15" s="204" t="s">
        <v>3068</v>
      </c>
      <c r="F15" s="205">
        <f>'Artículo 146 (cálculo PNT)'!R28</f>
        <v>20</v>
      </c>
      <c r="G15" s="205">
        <f>(F15/(1/$F$8))</f>
        <v>100</v>
      </c>
    </row>
    <row r="16" spans="1:7" ht="18" customHeight="1" thickBot="1" x14ac:dyDescent="0.3">
      <c r="A16" s="204" t="s">
        <v>2994</v>
      </c>
      <c r="B16" s="205">
        <f>'Artículo 146 (cálculo PNT)'!R15</f>
        <v>9.0909090909090917</v>
      </c>
      <c r="C16" s="205">
        <f t="shared" si="0"/>
        <v>100</v>
      </c>
      <c r="E16" s="204" t="s">
        <v>3069</v>
      </c>
      <c r="F16" s="205">
        <f>'Artículo 146 (cálculo PNT)'!R29</f>
        <v>20</v>
      </c>
      <c r="G16" s="205">
        <f>(F16/(1/$F$8))</f>
        <v>100</v>
      </c>
    </row>
    <row r="17" spans="1:6" ht="18" customHeight="1" thickBot="1" x14ac:dyDescent="0.3">
      <c r="A17" s="204" t="s">
        <v>2996</v>
      </c>
      <c r="B17" s="205">
        <f>'Artículo 146 (cálculo PNT)'!R16</f>
        <v>9.0909090909090917</v>
      </c>
      <c r="C17" s="205">
        <f t="shared" si="0"/>
        <v>100</v>
      </c>
    </row>
    <row r="18" spans="1:6" ht="18" customHeight="1" thickBot="1" x14ac:dyDescent="0.3">
      <c r="A18" s="204" t="s">
        <v>2997</v>
      </c>
      <c r="B18" s="205">
        <f>'Artículo 146 (cálculo PNT)'!R17</f>
        <v>9.0909090909090917</v>
      </c>
      <c r="C18" s="205">
        <f t="shared" si="0"/>
        <v>100</v>
      </c>
      <c r="E18" s="210" t="s">
        <v>3129</v>
      </c>
      <c r="F18" s="205">
        <f>SUM(F12:F16)</f>
        <v>100</v>
      </c>
    </row>
    <row r="19" spans="1:6" ht="18" customHeight="1" thickBot="1" x14ac:dyDescent="0.3">
      <c r="A19" s="204" t="s">
        <v>2998</v>
      </c>
      <c r="B19" s="205">
        <f>'Artículo 146 (cálculo PNT)'!R18</f>
        <v>9.0909090909090917</v>
      </c>
      <c r="C19" s="205">
        <f t="shared" si="0"/>
        <v>100</v>
      </c>
    </row>
    <row r="20" spans="1:6" ht="18" customHeight="1" thickBot="1" x14ac:dyDescent="0.3">
      <c r="A20" s="204" t="s">
        <v>3062</v>
      </c>
      <c r="B20" s="205">
        <f>'Artículo 146 (cálculo PNT)'!R19</f>
        <v>9.0909090909090917</v>
      </c>
      <c r="C20" s="205">
        <f t="shared" si="0"/>
        <v>100</v>
      </c>
    </row>
    <row r="21" spans="1:6" ht="18" customHeight="1" thickBot="1" x14ac:dyDescent="0.3">
      <c r="A21" s="204" t="s">
        <v>3063</v>
      </c>
      <c r="B21" s="205">
        <f>'Artículo 146 (cálculo PNT)'!R20</f>
        <v>9.0909090909090917</v>
      </c>
      <c r="C21" s="205">
        <f t="shared" si="0"/>
        <v>100</v>
      </c>
    </row>
    <row r="22" spans="1:6" ht="18" customHeight="1" thickBot="1" x14ac:dyDescent="0.3">
      <c r="A22" s="204" t="s">
        <v>3064</v>
      </c>
      <c r="B22" s="205">
        <f>'Artículo 146 (cálculo PNT)'!R21</f>
        <v>9.0909090909090917</v>
      </c>
      <c r="C22" s="205">
        <f t="shared" si="0"/>
        <v>100</v>
      </c>
    </row>
    <row r="23" spans="1:6" ht="6" customHeight="1" thickBot="1" x14ac:dyDescent="0.3"/>
    <row r="24" spans="1:6" ht="18" customHeight="1" thickBot="1" x14ac:dyDescent="0.3">
      <c r="A24" s="206" t="s">
        <v>3130</v>
      </c>
      <c r="B24" s="205">
        <f>SUM(B12:B22)</f>
        <v>100.00000000000001</v>
      </c>
      <c r="C24" s="207"/>
    </row>
    <row r="25" spans="1:6" ht="6" customHeight="1" thickBot="1" x14ac:dyDescent="0.3"/>
    <row r="26" spans="1:6" ht="18" customHeight="1" thickBot="1" x14ac:dyDescent="0.3">
      <c r="A26" s="208" t="s">
        <v>3131</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3132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5" t="s">
        <v>3133</v>
      </c>
      <c r="B17" s="305"/>
      <c r="C17" s="305"/>
      <c r="D17" s="305"/>
      <c r="E17" s="305"/>
      <c r="F17" s="305"/>
      <c r="G17" s="305"/>
      <c r="H17" s="306">
        <f>'Artículo 147 (cálculo PI)'!R28</f>
        <v>99.999999999999972</v>
      </c>
      <c r="I17" s="306"/>
      <c r="J17" s="42"/>
      <c r="K17" s="42"/>
      <c r="L17" s="43"/>
      <c r="M17" s="305" t="s">
        <v>3134</v>
      </c>
      <c r="N17" s="305"/>
      <c r="O17" s="305"/>
      <c r="P17" s="305"/>
      <c r="Q17" s="305"/>
      <c r="R17" s="306">
        <f>'Artículo 147 (cálculo PI)'!R30</f>
        <v>100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5" t="s">
        <v>3133</v>
      </c>
      <c r="B22" s="305"/>
      <c r="C22" s="305"/>
      <c r="D22" s="305"/>
      <c r="E22" s="305"/>
      <c r="F22" s="305"/>
      <c r="G22" s="305"/>
      <c r="H22" s="306">
        <f>'Artículo 147 (cálculo PNT)'!R30</f>
        <v>100</v>
      </c>
      <c r="I22" s="306"/>
      <c r="J22" s="42"/>
      <c r="K22" s="42"/>
      <c r="L22" s="43"/>
      <c r="M22" s="305" t="s">
        <v>3134</v>
      </c>
      <c r="N22" s="305"/>
      <c r="O22" s="305"/>
      <c r="P22" s="305"/>
      <c r="Q22" s="305"/>
      <c r="R22" s="306">
        <f>'Artículo 147 (cálculo PNT)'!R30</f>
        <v>100</v>
      </c>
      <c r="S22" s="306"/>
      <c r="T22" s="44"/>
      <c r="U22" s="44"/>
      <c r="V22" s="44"/>
      <c r="W22" s="305"/>
      <c r="X22" s="305"/>
      <c r="Y22" s="305"/>
      <c r="Z22" s="305"/>
      <c r="AA22" s="305"/>
      <c r="AB22" s="305"/>
      <c r="AC22" s="30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3135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3136</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c r="Q30" s="77"/>
      <c r="AF30" s="77"/>
    </row>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3137</v>
      </c>
      <c r="B32" s="350"/>
      <c r="C32" s="350"/>
      <c r="D32" s="350"/>
      <c r="E32" s="350"/>
      <c r="F32" s="350"/>
      <c r="G32" s="350"/>
      <c r="H32" s="350"/>
      <c r="I32" s="350"/>
      <c r="J32" s="350"/>
      <c r="K32" s="350"/>
      <c r="L32" s="350"/>
      <c r="M32" s="350"/>
      <c r="N32" s="350"/>
      <c r="O32" s="350"/>
      <c r="P32" s="350"/>
      <c r="Q32" s="174">
        <v>2</v>
      </c>
      <c r="R32" s="382"/>
      <c r="S32" s="383"/>
      <c r="T32" s="383"/>
      <c r="U32" s="383"/>
      <c r="V32" s="383"/>
      <c r="W32" s="383"/>
      <c r="X32" s="383"/>
      <c r="Y32" s="383"/>
      <c r="Z32" s="383"/>
      <c r="AA32" s="383"/>
      <c r="AB32" s="383"/>
      <c r="AC32" s="383"/>
      <c r="AD32" s="383"/>
      <c r="AE32" s="384"/>
      <c r="AF32" s="174">
        <v>2</v>
      </c>
      <c r="AG32" s="382"/>
      <c r="AH32" s="383"/>
      <c r="AI32" s="383"/>
      <c r="AJ32" s="383"/>
      <c r="AK32" s="383"/>
      <c r="AL32" s="383"/>
      <c r="AM32" s="383"/>
      <c r="AN32" s="383"/>
      <c r="AO32" s="383"/>
      <c r="AP32" s="383"/>
      <c r="AQ32" s="383"/>
      <c r="AR32" s="383"/>
      <c r="AS32" s="383"/>
      <c r="AT32" s="384"/>
    </row>
    <row r="33" spans="1:46" ht="63" customHeight="1" x14ac:dyDescent="0.25">
      <c r="A33" s="350" t="s">
        <v>3138</v>
      </c>
      <c r="B33" s="350"/>
      <c r="C33" s="350"/>
      <c r="D33" s="350"/>
      <c r="E33" s="350"/>
      <c r="F33" s="350"/>
      <c r="G33" s="350"/>
      <c r="H33" s="350"/>
      <c r="I33" s="350"/>
      <c r="J33" s="350"/>
      <c r="K33" s="350"/>
      <c r="L33" s="350"/>
      <c r="M33" s="350"/>
      <c r="N33" s="350"/>
      <c r="O33" s="350"/>
      <c r="P33" s="350"/>
      <c r="Q33" s="174">
        <v>2</v>
      </c>
      <c r="R33" s="385"/>
      <c r="S33" s="386"/>
      <c r="T33" s="386"/>
      <c r="U33" s="386"/>
      <c r="V33" s="386"/>
      <c r="W33" s="386"/>
      <c r="X33" s="386"/>
      <c r="Y33" s="386"/>
      <c r="Z33" s="386"/>
      <c r="AA33" s="386"/>
      <c r="AB33" s="386"/>
      <c r="AC33" s="386"/>
      <c r="AD33" s="386"/>
      <c r="AE33" s="387"/>
      <c r="AF33" s="174">
        <v>2</v>
      </c>
      <c r="AG33" s="382"/>
      <c r="AH33" s="383"/>
      <c r="AI33" s="383"/>
      <c r="AJ33" s="383"/>
      <c r="AK33" s="383"/>
      <c r="AL33" s="383"/>
      <c r="AM33" s="383"/>
      <c r="AN33" s="383"/>
      <c r="AO33" s="383"/>
      <c r="AP33" s="383"/>
      <c r="AQ33" s="383"/>
      <c r="AR33" s="383"/>
      <c r="AS33" s="383"/>
      <c r="AT33" s="384"/>
    </row>
    <row r="34" spans="1:46" ht="63" customHeight="1" x14ac:dyDescent="0.25">
      <c r="A34" s="350" t="s">
        <v>3139</v>
      </c>
      <c r="B34" s="350"/>
      <c r="C34" s="350"/>
      <c r="D34" s="350"/>
      <c r="E34" s="350"/>
      <c r="F34" s="350"/>
      <c r="G34" s="350"/>
      <c r="H34" s="350"/>
      <c r="I34" s="350"/>
      <c r="J34" s="350"/>
      <c r="K34" s="350"/>
      <c r="L34" s="350"/>
      <c r="M34" s="350"/>
      <c r="N34" s="350"/>
      <c r="O34" s="350"/>
      <c r="P34" s="350"/>
      <c r="Q34" s="174">
        <v>2</v>
      </c>
      <c r="R34" s="385"/>
      <c r="S34" s="386"/>
      <c r="T34" s="386"/>
      <c r="U34" s="386"/>
      <c r="V34" s="386"/>
      <c r="W34" s="386"/>
      <c r="X34" s="386"/>
      <c r="Y34" s="386"/>
      <c r="Z34" s="386"/>
      <c r="AA34" s="386"/>
      <c r="AB34" s="386"/>
      <c r="AC34" s="386"/>
      <c r="AD34" s="386"/>
      <c r="AE34" s="387"/>
      <c r="AF34" s="174">
        <v>2</v>
      </c>
      <c r="AG34" s="382"/>
      <c r="AH34" s="383"/>
      <c r="AI34" s="383"/>
      <c r="AJ34" s="383"/>
      <c r="AK34" s="383"/>
      <c r="AL34" s="383"/>
      <c r="AM34" s="383"/>
      <c r="AN34" s="383"/>
      <c r="AO34" s="383"/>
      <c r="AP34" s="383"/>
      <c r="AQ34" s="383"/>
      <c r="AR34" s="383"/>
      <c r="AS34" s="383"/>
      <c r="AT34" s="384"/>
    </row>
    <row r="35" spans="1:46" ht="63" customHeight="1" x14ac:dyDescent="0.25">
      <c r="A35" s="350" t="s">
        <v>3140</v>
      </c>
      <c r="B35" s="350"/>
      <c r="C35" s="350"/>
      <c r="D35" s="350"/>
      <c r="E35" s="350"/>
      <c r="F35" s="350"/>
      <c r="G35" s="350"/>
      <c r="H35" s="350"/>
      <c r="I35" s="350"/>
      <c r="J35" s="350"/>
      <c r="K35" s="350"/>
      <c r="L35" s="350"/>
      <c r="M35" s="350"/>
      <c r="N35" s="350"/>
      <c r="O35" s="350"/>
      <c r="P35" s="350"/>
      <c r="Q35" s="174">
        <v>2</v>
      </c>
      <c r="R35" s="385"/>
      <c r="S35" s="386"/>
      <c r="T35" s="386"/>
      <c r="U35" s="386"/>
      <c r="V35" s="386"/>
      <c r="W35" s="386"/>
      <c r="X35" s="386"/>
      <c r="Y35" s="386"/>
      <c r="Z35" s="386"/>
      <c r="AA35" s="386"/>
      <c r="AB35" s="386"/>
      <c r="AC35" s="386"/>
      <c r="AD35" s="386"/>
      <c r="AE35" s="387"/>
      <c r="AF35" s="174">
        <v>2</v>
      </c>
      <c r="AG35" s="388"/>
      <c r="AH35" s="389"/>
      <c r="AI35" s="389"/>
      <c r="AJ35" s="389"/>
      <c r="AK35" s="389"/>
      <c r="AL35" s="389"/>
      <c r="AM35" s="389"/>
      <c r="AN35" s="389"/>
      <c r="AO35" s="389"/>
      <c r="AP35" s="389"/>
      <c r="AQ35" s="389"/>
      <c r="AR35" s="389"/>
      <c r="AS35" s="389"/>
      <c r="AT35" s="390"/>
    </row>
    <row r="36" spans="1:46" ht="63" customHeight="1" x14ac:dyDescent="0.25">
      <c r="A36" s="350" t="s">
        <v>3141</v>
      </c>
      <c r="B36" s="350"/>
      <c r="C36" s="350"/>
      <c r="D36" s="350"/>
      <c r="E36" s="350"/>
      <c r="F36" s="350"/>
      <c r="G36" s="350"/>
      <c r="H36" s="350"/>
      <c r="I36" s="350"/>
      <c r="J36" s="350"/>
      <c r="K36" s="350"/>
      <c r="L36" s="350"/>
      <c r="M36" s="350"/>
      <c r="N36" s="350"/>
      <c r="O36" s="350"/>
      <c r="P36" s="350"/>
      <c r="Q36" s="174">
        <v>2</v>
      </c>
      <c r="R36" s="385"/>
      <c r="S36" s="386"/>
      <c r="T36" s="386"/>
      <c r="U36" s="386"/>
      <c r="V36" s="386"/>
      <c r="W36" s="386"/>
      <c r="X36" s="386"/>
      <c r="Y36" s="386"/>
      <c r="Z36" s="386"/>
      <c r="AA36" s="386"/>
      <c r="AB36" s="386"/>
      <c r="AC36" s="386"/>
      <c r="AD36" s="386"/>
      <c r="AE36" s="387"/>
      <c r="AF36" s="174">
        <v>2</v>
      </c>
      <c r="AG36" s="388"/>
      <c r="AH36" s="389"/>
      <c r="AI36" s="389"/>
      <c r="AJ36" s="389"/>
      <c r="AK36" s="389"/>
      <c r="AL36" s="389"/>
      <c r="AM36" s="389"/>
      <c r="AN36" s="389"/>
      <c r="AO36" s="389"/>
      <c r="AP36" s="389"/>
      <c r="AQ36" s="389"/>
      <c r="AR36" s="389"/>
      <c r="AS36" s="389"/>
      <c r="AT36" s="390"/>
    </row>
    <row r="37" spans="1:46" ht="63" customHeight="1" x14ac:dyDescent="0.25">
      <c r="A37" s="350" t="s">
        <v>3142</v>
      </c>
      <c r="B37" s="350"/>
      <c r="C37" s="350"/>
      <c r="D37" s="350"/>
      <c r="E37" s="350"/>
      <c r="F37" s="350"/>
      <c r="G37" s="350"/>
      <c r="H37" s="350"/>
      <c r="I37" s="350"/>
      <c r="J37" s="350"/>
      <c r="K37" s="350"/>
      <c r="L37" s="350"/>
      <c r="M37" s="350"/>
      <c r="N37" s="350"/>
      <c r="O37" s="350"/>
      <c r="P37" s="350"/>
      <c r="Q37" s="174">
        <v>2</v>
      </c>
      <c r="R37" s="385"/>
      <c r="S37" s="386"/>
      <c r="T37" s="386"/>
      <c r="U37" s="386"/>
      <c r="V37" s="386"/>
      <c r="W37" s="386"/>
      <c r="X37" s="386"/>
      <c r="Y37" s="386"/>
      <c r="Z37" s="386"/>
      <c r="AA37" s="386"/>
      <c r="AB37" s="386"/>
      <c r="AC37" s="386"/>
      <c r="AD37" s="386"/>
      <c r="AE37" s="387"/>
      <c r="AF37" s="174">
        <v>2</v>
      </c>
      <c r="AG37" s="391"/>
      <c r="AH37" s="392"/>
      <c r="AI37" s="392"/>
      <c r="AJ37" s="392"/>
      <c r="AK37" s="392"/>
      <c r="AL37" s="392"/>
      <c r="AM37" s="392"/>
      <c r="AN37" s="392"/>
      <c r="AO37" s="392"/>
      <c r="AP37" s="392"/>
      <c r="AQ37" s="392"/>
      <c r="AR37" s="392"/>
      <c r="AS37" s="392"/>
      <c r="AT37" s="393"/>
    </row>
    <row r="38" spans="1:46" ht="63" customHeight="1" x14ac:dyDescent="0.25">
      <c r="A38" s="350" t="s">
        <v>3143</v>
      </c>
      <c r="B38" s="350"/>
      <c r="C38" s="350"/>
      <c r="D38" s="350"/>
      <c r="E38" s="350"/>
      <c r="F38" s="350"/>
      <c r="G38" s="350"/>
      <c r="H38" s="350"/>
      <c r="I38" s="350"/>
      <c r="J38" s="350"/>
      <c r="K38" s="350"/>
      <c r="L38" s="350"/>
      <c r="M38" s="350"/>
      <c r="N38" s="350"/>
      <c r="O38" s="350"/>
      <c r="P38" s="350"/>
      <c r="Q38" s="174">
        <v>2</v>
      </c>
      <c r="R38" s="385"/>
      <c r="S38" s="386"/>
      <c r="T38" s="386"/>
      <c r="U38" s="386"/>
      <c r="V38" s="386"/>
      <c r="W38" s="386"/>
      <c r="X38" s="386"/>
      <c r="Y38" s="386"/>
      <c r="Z38" s="386"/>
      <c r="AA38" s="386"/>
      <c r="AB38" s="386"/>
      <c r="AC38" s="386"/>
      <c r="AD38" s="386"/>
      <c r="AE38" s="387"/>
      <c r="AF38" s="174">
        <v>2</v>
      </c>
      <c r="AG38" s="388"/>
      <c r="AH38" s="389"/>
      <c r="AI38" s="389"/>
      <c r="AJ38" s="389"/>
      <c r="AK38" s="389"/>
      <c r="AL38" s="389"/>
      <c r="AM38" s="389"/>
      <c r="AN38" s="389"/>
      <c r="AO38" s="389"/>
      <c r="AP38" s="389"/>
      <c r="AQ38" s="389"/>
      <c r="AR38" s="389"/>
      <c r="AS38" s="389"/>
      <c r="AT38" s="390"/>
    </row>
    <row r="39" spans="1:46" ht="45" customHeight="1" x14ac:dyDescent="0.25">
      <c r="Q39" s="175"/>
      <c r="AF39" s="175"/>
    </row>
    <row r="40" spans="1:46" ht="45" customHeight="1" x14ac:dyDescent="0.25">
      <c r="A40" s="351" t="s">
        <v>111</v>
      </c>
      <c r="B40" s="351"/>
      <c r="C40" s="351"/>
      <c r="D40" s="351"/>
      <c r="E40" s="351"/>
      <c r="F40" s="351"/>
      <c r="G40" s="351"/>
      <c r="H40" s="351"/>
      <c r="I40" s="351"/>
      <c r="J40" s="351"/>
      <c r="K40" s="351"/>
      <c r="L40" s="351"/>
      <c r="M40" s="351"/>
      <c r="N40" s="351"/>
      <c r="O40" s="351"/>
      <c r="P40" s="351"/>
      <c r="Q40" s="176" t="s">
        <v>99</v>
      </c>
      <c r="R40" s="352" t="s">
        <v>100</v>
      </c>
      <c r="S40" s="352"/>
      <c r="T40" s="352"/>
      <c r="U40" s="352"/>
      <c r="V40" s="352"/>
      <c r="W40" s="352"/>
      <c r="X40" s="352"/>
      <c r="Y40" s="352"/>
      <c r="Z40" s="352"/>
      <c r="AA40" s="352"/>
      <c r="AB40" s="352"/>
      <c r="AC40" s="352"/>
      <c r="AD40" s="352"/>
      <c r="AE40" s="352"/>
      <c r="AF40" s="177" t="s">
        <v>99</v>
      </c>
      <c r="AG40" s="353" t="s">
        <v>8</v>
      </c>
      <c r="AH40" s="353"/>
      <c r="AI40" s="353"/>
      <c r="AJ40" s="353"/>
      <c r="AK40" s="353"/>
      <c r="AL40" s="353"/>
      <c r="AM40" s="353"/>
      <c r="AN40" s="353"/>
      <c r="AO40" s="353"/>
      <c r="AP40" s="353"/>
      <c r="AQ40" s="353"/>
      <c r="AR40" s="353"/>
      <c r="AS40" s="353"/>
      <c r="AT40" s="353"/>
    </row>
    <row r="41" spans="1:46" ht="45" customHeight="1" x14ac:dyDescent="0.25">
      <c r="A41" s="350" t="s">
        <v>3144</v>
      </c>
      <c r="B41" s="350"/>
      <c r="C41" s="350"/>
      <c r="D41" s="350"/>
      <c r="E41" s="350"/>
      <c r="F41" s="350"/>
      <c r="G41" s="350"/>
      <c r="H41" s="350"/>
      <c r="I41" s="350"/>
      <c r="J41" s="350"/>
      <c r="K41" s="350"/>
      <c r="L41" s="350"/>
      <c r="M41" s="350"/>
      <c r="N41" s="350"/>
      <c r="O41" s="350"/>
      <c r="P41" s="350"/>
      <c r="Q41" s="174">
        <v>2</v>
      </c>
      <c r="R41" s="382"/>
      <c r="S41" s="383"/>
      <c r="T41" s="383"/>
      <c r="U41" s="383"/>
      <c r="V41" s="383"/>
      <c r="W41" s="383"/>
      <c r="X41" s="383"/>
      <c r="Y41" s="383"/>
      <c r="Z41" s="383"/>
      <c r="AA41" s="383"/>
      <c r="AB41" s="383"/>
      <c r="AC41" s="383"/>
      <c r="AD41" s="383"/>
      <c r="AE41" s="384"/>
      <c r="AF41" s="174">
        <v>2</v>
      </c>
      <c r="AG41" s="382"/>
      <c r="AH41" s="383"/>
      <c r="AI41" s="383"/>
      <c r="AJ41" s="383"/>
      <c r="AK41" s="383"/>
      <c r="AL41" s="383"/>
      <c r="AM41" s="383"/>
      <c r="AN41" s="383"/>
      <c r="AO41" s="383"/>
      <c r="AP41" s="383"/>
      <c r="AQ41" s="383"/>
      <c r="AR41" s="383"/>
      <c r="AS41" s="383"/>
      <c r="AT41" s="384"/>
    </row>
    <row r="42" spans="1:46" ht="45" customHeight="1" x14ac:dyDescent="0.25">
      <c r="A42" s="350" t="s">
        <v>3145</v>
      </c>
      <c r="B42" s="350"/>
      <c r="C42" s="350"/>
      <c r="D42" s="350"/>
      <c r="E42" s="350"/>
      <c r="F42" s="350"/>
      <c r="G42" s="350"/>
      <c r="H42" s="350"/>
      <c r="I42" s="350"/>
      <c r="J42" s="350"/>
      <c r="K42" s="350"/>
      <c r="L42" s="350"/>
      <c r="M42" s="350"/>
      <c r="N42" s="350"/>
      <c r="O42" s="350"/>
      <c r="P42" s="350"/>
      <c r="Q42" s="174">
        <v>2</v>
      </c>
      <c r="R42" s="382"/>
      <c r="S42" s="383"/>
      <c r="T42" s="383"/>
      <c r="U42" s="383"/>
      <c r="V42" s="383"/>
      <c r="W42" s="383"/>
      <c r="X42" s="383"/>
      <c r="Y42" s="383"/>
      <c r="Z42" s="383"/>
      <c r="AA42" s="383"/>
      <c r="AB42" s="383"/>
      <c r="AC42" s="383"/>
      <c r="AD42" s="383"/>
      <c r="AE42" s="384"/>
      <c r="AF42" s="174">
        <v>2</v>
      </c>
      <c r="AG42" s="382"/>
      <c r="AH42" s="383"/>
      <c r="AI42" s="383"/>
      <c r="AJ42" s="383"/>
      <c r="AK42" s="383"/>
      <c r="AL42" s="383"/>
      <c r="AM42" s="383"/>
      <c r="AN42" s="383"/>
      <c r="AO42" s="383"/>
      <c r="AP42" s="383"/>
      <c r="AQ42" s="383"/>
      <c r="AR42" s="383"/>
      <c r="AS42" s="383"/>
      <c r="AT42" s="384"/>
    </row>
    <row r="43" spans="1:46" ht="52.5" customHeight="1" x14ac:dyDescent="0.25">
      <c r="A43" s="350" t="s">
        <v>3146</v>
      </c>
      <c r="B43" s="350"/>
      <c r="C43" s="350"/>
      <c r="D43" s="350"/>
      <c r="E43" s="350"/>
      <c r="F43" s="350"/>
      <c r="G43" s="350"/>
      <c r="H43" s="350"/>
      <c r="I43" s="350"/>
      <c r="J43" s="350"/>
      <c r="K43" s="350"/>
      <c r="L43" s="350"/>
      <c r="M43" s="350"/>
      <c r="N43" s="350"/>
      <c r="O43" s="350"/>
      <c r="P43" s="350"/>
      <c r="Q43" s="174">
        <v>2</v>
      </c>
      <c r="R43" s="382"/>
      <c r="S43" s="383"/>
      <c r="T43" s="383"/>
      <c r="U43" s="383"/>
      <c r="V43" s="383"/>
      <c r="W43" s="383"/>
      <c r="X43" s="383"/>
      <c r="Y43" s="383"/>
      <c r="Z43" s="383"/>
      <c r="AA43" s="383"/>
      <c r="AB43" s="383"/>
      <c r="AC43" s="383"/>
      <c r="AD43" s="383"/>
      <c r="AE43" s="384"/>
      <c r="AF43" s="174">
        <v>2</v>
      </c>
      <c r="AG43" s="382"/>
      <c r="AH43" s="383"/>
      <c r="AI43" s="383"/>
      <c r="AJ43" s="383"/>
      <c r="AK43" s="383"/>
      <c r="AL43" s="383"/>
      <c r="AM43" s="383"/>
      <c r="AN43" s="383"/>
      <c r="AO43" s="383"/>
      <c r="AP43" s="383"/>
      <c r="AQ43" s="383"/>
      <c r="AR43" s="383"/>
      <c r="AS43" s="383"/>
      <c r="AT43" s="384"/>
    </row>
    <row r="44" spans="1:46" ht="67.5" customHeight="1" x14ac:dyDescent="0.25">
      <c r="A44" s="350" t="s">
        <v>3147</v>
      </c>
      <c r="B44" s="350"/>
      <c r="C44" s="350"/>
      <c r="D44" s="350"/>
      <c r="E44" s="350"/>
      <c r="F44" s="350"/>
      <c r="G44" s="350"/>
      <c r="H44" s="350"/>
      <c r="I44" s="350"/>
      <c r="J44" s="350"/>
      <c r="K44" s="350"/>
      <c r="L44" s="350"/>
      <c r="M44" s="350"/>
      <c r="N44" s="350"/>
      <c r="O44" s="350"/>
      <c r="P44" s="350"/>
      <c r="Q44" s="174">
        <v>2</v>
      </c>
      <c r="R44" s="382"/>
      <c r="S44" s="383"/>
      <c r="T44" s="383"/>
      <c r="U44" s="383"/>
      <c r="V44" s="383"/>
      <c r="W44" s="383"/>
      <c r="X44" s="383"/>
      <c r="Y44" s="383"/>
      <c r="Z44" s="383"/>
      <c r="AA44" s="383"/>
      <c r="AB44" s="383"/>
      <c r="AC44" s="383"/>
      <c r="AD44" s="383"/>
      <c r="AE44" s="384"/>
      <c r="AF44" s="174">
        <v>2</v>
      </c>
      <c r="AG44" s="382"/>
      <c r="AH44" s="383"/>
      <c r="AI44" s="383"/>
      <c r="AJ44" s="383"/>
      <c r="AK44" s="383"/>
      <c r="AL44" s="383"/>
      <c r="AM44" s="383"/>
      <c r="AN44" s="383"/>
      <c r="AO44" s="383"/>
      <c r="AP44" s="383"/>
      <c r="AQ44" s="383"/>
      <c r="AR44" s="383"/>
      <c r="AS44" s="383"/>
      <c r="AT44" s="384"/>
    </row>
    <row r="45" spans="1:46" ht="63" customHeight="1" x14ac:dyDescent="0.25">
      <c r="A45" s="350" t="s">
        <v>3148</v>
      </c>
      <c r="B45" s="350"/>
      <c r="C45" s="350"/>
      <c r="D45" s="350"/>
      <c r="E45" s="350"/>
      <c r="F45" s="350"/>
      <c r="G45" s="350"/>
      <c r="H45" s="350"/>
      <c r="I45" s="350"/>
      <c r="J45" s="350"/>
      <c r="K45" s="350"/>
      <c r="L45" s="350"/>
      <c r="M45" s="350"/>
      <c r="N45" s="350"/>
      <c r="O45" s="350"/>
      <c r="P45" s="350"/>
      <c r="Q45" s="174">
        <v>2</v>
      </c>
      <c r="R45" s="388"/>
      <c r="S45" s="389"/>
      <c r="T45" s="389"/>
      <c r="U45" s="389"/>
      <c r="V45" s="389"/>
      <c r="W45" s="389"/>
      <c r="X45" s="389"/>
      <c r="Y45" s="389"/>
      <c r="Z45" s="389"/>
      <c r="AA45" s="389"/>
      <c r="AB45" s="389"/>
      <c r="AC45" s="389"/>
      <c r="AD45" s="389"/>
      <c r="AE45" s="390"/>
      <c r="AF45" s="174">
        <v>2</v>
      </c>
      <c r="AG45" s="388"/>
      <c r="AH45" s="389"/>
      <c r="AI45" s="389"/>
      <c r="AJ45" s="389"/>
      <c r="AK45" s="389"/>
      <c r="AL45" s="389"/>
      <c r="AM45" s="389"/>
      <c r="AN45" s="389"/>
      <c r="AO45" s="389"/>
      <c r="AP45" s="389"/>
      <c r="AQ45" s="389"/>
      <c r="AR45" s="389"/>
      <c r="AS45" s="389"/>
      <c r="AT45" s="390"/>
    </row>
  </sheetData>
  <sheetProtection algorithmName="SHA-512" hashValue="dnzdmCQb9b0HyUWZwEay3H6QebmKhnNUi6nVpmvjEW34vlIVyBeQj83b0imVcBz0KZF97D5knmDEkse7P+uYOw==" saltValue="oUWHLSRZcDWBOZyYPRSrLw=="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2" t="s">
        <v>1927</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5"/>
      <c r="AF2" s="66"/>
      <c r="AG2" s="66"/>
      <c r="AH2" s="66"/>
      <c r="AI2" s="66"/>
      <c r="AJ2" s="66"/>
      <c r="AK2" s="66"/>
    </row>
    <row r="3" spans="1:38" ht="15" customHeight="1" x14ac:dyDescent="0.25">
      <c r="A3" s="332" t="s">
        <v>100</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5"/>
      <c r="AF3" s="66"/>
      <c r="AG3" s="66"/>
      <c r="AH3" s="66"/>
      <c r="AI3" s="66"/>
      <c r="AJ3" s="66"/>
      <c r="AK3" s="66"/>
    </row>
    <row r="4" spans="1:38" ht="15" customHeight="1" x14ac:dyDescent="0.3"/>
    <row r="5" spans="1:38" ht="15" customHeight="1" x14ac:dyDescent="0.3">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82" t="s">
        <v>1928</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1929</v>
      </c>
      <c r="B10" s="327"/>
      <c r="C10" s="87" t="s">
        <v>1930</v>
      </c>
      <c r="D10" s="87" t="s">
        <v>1931</v>
      </c>
      <c r="E10" s="87" t="s">
        <v>1932</v>
      </c>
      <c r="F10" s="87" t="s">
        <v>1933</v>
      </c>
      <c r="G10" s="87" t="s">
        <v>1934</v>
      </c>
      <c r="H10" s="87" t="s">
        <v>1935</v>
      </c>
      <c r="I10" s="87" t="s">
        <v>1936</v>
      </c>
      <c r="J10" s="87" t="s">
        <v>1937</v>
      </c>
      <c r="K10" s="87" t="s">
        <v>1938</v>
      </c>
      <c r="L10" s="87" t="s">
        <v>1939</v>
      </c>
      <c r="M10" s="87" t="s">
        <v>1940</v>
      </c>
      <c r="N10" s="87" t="s">
        <v>1941</v>
      </c>
      <c r="O10" s="87" t="s">
        <v>1942</v>
      </c>
      <c r="P10" s="87" t="s">
        <v>1943</v>
      </c>
      <c r="Q10" s="87" t="s">
        <v>1944</v>
      </c>
      <c r="R10" s="87" t="s">
        <v>1945</v>
      </c>
      <c r="S10" s="87" t="s">
        <v>1946</v>
      </c>
      <c r="T10" s="87" t="s">
        <v>1947</v>
      </c>
      <c r="U10" s="87" t="s">
        <v>1948</v>
      </c>
      <c r="V10" s="87" t="s">
        <v>1949</v>
      </c>
      <c r="W10" s="87" t="s">
        <v>1950</v>
      </c>
      <c r="X10" s="87" t="s">
        <v>1951</v>
      </c>
      <c r="Y10" s="87" t="s">
        <v>1952</v>
      </c>
      <c r="Z10" s="87" t="s">
        <v>1953</v>
      </c>
      <c r="AA10" s="87" t="s">
        <v>1954</v>
      </c>
      <c r="AB10" s="87" t="s">
        <v>1955</v>
      </c>
      <c r="AC10" s="87" t="s">
        <v>1956</v>
      </c>
    </row>
    <row r="11" spans="1:38" ht="15" customHeight="1" x14ac:dyDescent="0.3">
      <c r="A11" s="327" t="s">
        <v>1957</v>
      </c>
      <c r="B11" s="327"/>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1929</v>
      </c>
      <c r="B14" s="327"/>
      <c r="C14" s="230" t="s">
        <v>1958</v>
      </c>
      <c r="D14" s="230" t="s">
        <v>1959</v>
      </c>
      <c r="E14" s="230" t="s">
        <v>1960</v>
      </c>
      <c r="F14" s="230" t="s">
        <v>1961</v>
      </c>
      <c r="G14" s="230" t="s">
        <v>1962</v>
      </c>
      <c r="H14" s="230" t="s">
        <v>1963</v>
      </c>
      <c r="I14" s="230" t="s">
        <v>1964</v>
      </c>
      <c r="J14" s="230" t="s">
        <v>1965</v>
      </c>
      <c r="K14" s="230" t="s">
        <v>1966</v>
      </c>
      <c r="L14" s="230" t="s">
        <v>1967</v>
      </c>
      <c r="M14" s="230" t="s">
        <v>1968</v>
      </c>
      <c r="N14" s="230" t="s">
        <v>1969</v>
      </c>
      <c r="O14" s="230" t="s">
        <v>1970</v>
      </c>
      <c r="P14" s="230" t="s">
        <v>1971</v>
      </c>
      <c r="Q14" s="230" t="s">
        <v>1972</v>
      </c>
      <c r="R14" s="230" t="s">
        <v>1973</v>
      </c>
      <c r="S14" s="230" t="s">
        <v>1974</v>
      </c>
      <c r="T14" s="230" t="s">
        <v>1975</v>
      </c>
      <c r="U14" s="230" t="s">
        <v>1976</v>
      </c>
      <c r="V14" s="230" t="s">
        <v>1977</v>
      </c>
      <c r="W14" s="230" t="s">
        <v>1978</v>
      </c>
      <c r="X14" s="230" t="s">
        <v>1979</v>
      </c>
      <c r="Y14" s="230" t="s">
        <v>1980</v>
      </c>
      <c r="Z14" s="230" t="s">
        <v>1981</v>
      </c>
      <c r="AA14" s="230" t="s">
        <v>1982</v>
      </c>
      <c r="AB14" s="230" t="s">
        <v>1983</v>
      </c>
      <c r="AC14" s="230" t="s">
        <v>1984</v>
      </c>
      <c r="AD14" s="230">
        <v>70</v>
      </c>
    </row>
    <row r="15" spans="1:38" ht="15" customHeight="1" x14ac:dyDescent="0.3">
      <c r="A15" s="327" t="s">
        <v>1957</v>
      </c>
      <c r="B15" s="327"/>
      <c r="C15" s="87">
        <f>IF('Art. 121'!Q1066="",1,IF(AVERAGE('Art. 121'!Q1066:Q1087)=3,0,1))</f>
        <v>1</v>
      </c>
      <c r="D15" s="87">
        <f>IF('Art. 121'!Q1103="",1,IF(AVERAGE('Art. 121'!Q1103:Q1123)=3,0,1))</f>
        <v>0</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1" t="s">
        <v>1985</v>
      </c>
      <c r="X17" s="331"/>
      <c r="Y17" s="331"/>
      <c r="Z17" s="331"/>
      <c r="AA17" s="331"/>
      <c r="AB17" s="331"/>
      <c r="AC17" s="87">
        <f>SUM(C11:AC11,C15:AD15)</f>
        <v>47</v>
      </c>
    </row>
    <row r="18" spans="1:37" ht="15" customHeight="1" x14ac:dyDescent="0.3"/>
    <row r="19" spans="1:37" ht="30" customHeight="1" x14ac:dyDescent="0.25">
      <c r="A19" s="326" t="s">
        <v>1986</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72" t="s">
        <v>1987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1988</v>
      </c>
      <c r="AG24" s="92" t="s">
        <v>1989</v>
      </c>
      <c r="AH24" s="92" t="s">
        <v>1990</v>
      </c>
      <c r="AI24" s="93" t="s">
        <v>1991</v>
      </c>
      <c r="AJ24" s="92"/>
      <c r="AK24" s="93" t="s">
        <v>1992</v>
      </c>
    </row>
    <row r="25" spans="1:37" ht="25.4" customHeight="1" thickTop="1" thickBot="1" x14ac:dyDescent="0.3">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4" customHeight="1" thickTop="1" thickBot="1" x14ac:dyDescent="0.3">
      <c r="A26" s="275" t="s">
        <v>102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4" customHeight="1" thickTop="1" thickBot="1" x14ac:dyDescent="0.3">
      <c r="A27" s="275" t="s">
        <v>103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4" customHeight="1" thickTop="1" thickBot="1" x14ac:dyDescent="0.3">
      <c r="A28" s="275" t="s">
        <v>104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4" customHeight="1" thickTop="1" thickBot="1" x14ac:dyDescent="0.3">
      <c r="A29" s="275" t="s">
        <v>105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4" customHeight="1" thickTop="1" thickBot="1" x14ac:dyDescent="0.3">
      <c r="A30" s="275" t="s">
        <v>106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4" customHeight="1" thickTop="1" thickBot="1" x14ac:dyDescent="0.3">
      <c r="A31" s="275" t="s">
        <v>107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4" customHeight="1" thickTop="1" thickBot="1" x14ac:dyDescent="0.3">
      <c r="A32" s="275" t="s">
        <v>108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 customHeight="1" thickTop="1" thickBot="1" x14ac:dyDescent="0.3">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 customHeight="1" thickTop="1" thickBot="1" x14ac:dyDescent="0.3">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4" customHeight="1" thickTop="1" x14ac:dyDescent="0.25">
      <c r="A35" s="321" t="s">
        <v>1993</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5">
        <f>SUM(AE25:AE34)</f>
        <v>2.1276595744680855</v>
      </c>
      <c r="AF35" s="65"/>
      <c r="AG35" s="98">
        <f>SUM(AG25:AG34)</f>
        <v>10</v>
      </c>
      <c r="AH35" s="99"/>
      <c r="AI35" s="100"/>
      <c r="AJ35" s="100"/>
      <c r="AK35" s="100"/>
    </row>
    <row r="36" spans="1:37" ht="25.4" customHeight="1" x14ac:dyDescent="0.25">
      <c r="A36" s="308" t="s">
        <v>1994</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2" t="s">
        <v>111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03" t="s">
        <v>99</v>
      </c>
      <c r="AE38" s="103" t="s">
        <v>9</v>
      </c>
      <c r="AF38" s="92" t="s">
        <v>1988</v>
      </c>
      <c r="AG38" s="92" t="s">
        <v>1989</v>
      </c>
      <c r="AH38" s="92" t="s">
        <v>1990</v>
      </c>
      <c r="AI38" s="93" t="s">
        <v>1991</v>
      </c>
      <c r="AJ38" s="92"/>
      <c r="AK38" s="93" t="s">
        <v>1992</v>
      </c>
    </row>
    <row r="39" spans="1:37" ht="25.4" customHeight="1" thickTop="1" thickBot="1" x14ac:dyDescent="0.3">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4" customHeight="1" thickTop="1" thickBot="1" x14ac:dyDescent="0.3">
      <c r="A40" s="275" t="s">
        <v>113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4" customHeight="1" thickTop="1" thickBot="1" x14ac:dyDescent="0.3">
      <c r="A41" s="275" t="s">
        <v>114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4" customHeight="1" thickTop="1" thickBot="1" x14ac:dyDescent="0.3">
      <c r="A42" s="275" t="s">
        <v>115</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25.4" customHeight="1" thickTop="1" thickBot="1" x14ac:dyDescent="0.3">
      <c r="A43" s="275" t="s">
        <v>116</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25.4" customHeight="1" thickTop="1" x14ac:dyDescent="0.25">
      <c r="A44" s="321" t="s">
        <v>1995</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5">
        <f>SUM(AE39:AE43)</f>
        <v>2.1276595744680851</v>
      </c>
      <c r="AF44" s="65"/>
      <c r="AG44" s="98">
        <f>SUM(AG39:AG43)</f>
        <v>5</v>
      </c>
      <c r="AH44" s="99"/>
      <c r="AI44" s="100"/>
      <c r="AJ44" s="100"/>
      <c r="AK44" s="100"/>
    </row>
    <row r="45" spans="1:37" ht="25.4" customHeight="1" x14ac:dyDescent="0.25">
      <c r="A45" s="308" t="s">
        <v>1996</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1997</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2" t="s">
        <v>76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90" t="s">
        <v>99</v>
      </c>
      <c r="AE51" s="91" t="s">
        <v>9</v>
      </c>
      <c r="AF51" s="92" t="s">
        <v>1988</v>
      </c>
      <c r="AG51" s="92" t="s">
        <v>1989</v>
      </c>
      <c r="AH51" s="92" t="s">
        <v>1990</v>
      </c>
      <c r="AI51" s="93" t="s">
        <v>1991</v>
      </c>
      <c r="AJ51" s="92"/>
      <c r="AK51" s="93" t="s">
        <v>1992</v>
      </c>
    </row>
    <row r="52" spans="1:37" ht="25.4" customHeight="1" thickTop="1" thickBot="1" x14ac:dyDescent="0.3">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2</v>
      </c>
      <c r="AE52" s="95">
        <f t="shared" ref="AE52:AE67" si="7">IF(AG52=1,AK52,AG52)</f>
        <v>0.13297872340425532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0.13297872340425532</v>
      </c>
    </row>
    <row r="53" spans="1:37" ht="25.4" customHeight="1" thickTop="1" thickBot="1" x14ac:dyDescent="0.3">
      <c r="A53" s="275" t="s">
        <v>119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2</v>
      </c>
      <c r="AE53" s="95">
        <f t="shared" si="7"/>
        <v>0.13297872340425532</v>
      </c>
      <c r="AF53">
        <f t="shared" si="8"/>
        <v>1</v>
      </c>
      <c r="AG53" s="92">
        <f t="shared" si="9"/>
        <v>1</v>
      </c>
      <c r="AH53" s="96">
        <f t="shared" si="10"/>
        <v>1</v>
      </c>
      <c r="AI53" s="97">
        <f t="shared" si="11"/>
        <v>6.25E-2</v>
      </c>
      <c r="AJ53" s="97">
        <f t="shared" si="12"/>
        <v>6.25E-2</v>
      </c>
      <c r="AK53" s="97">
        <f t="shared" si="13"/>
        <v>0.13297872340425532</v>
      </c>
    </row>
    <row r="54" spans="1:37" ht="25.4" customHeight="1" thickTop="1" thickBot="1" x14ac:dyDescent="0.3">
      <c r="A54" s="275" t="s">
        <v>120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2</v>
      </c>
      <c r="AE54" s="95">
        <f t="shared" si="7"/>
        <v>0.13297872340425532</v>
      </c>
      <c r="AF54">
        <f t="shared" si="8"/>
        <v>1</v>
      </c>
      <c r="AG54" s="92">
        <f t="shared" si="9"/>
        <v>1</v>
      </c>
      <c r="AH54" s="96">
        <f t="shared" si="10"/>
        <v>1</v>
      </c>
      <c r="AI54" s="97">
        <f t="shared" si="11"/>
        <v>6.25E-2</v>
      </c>
      <c r="AJ54" s="97">
        <f t="shared" si="12"/>
        <v>6.25E-2</v>
      </c>
      <c r="AK54" s="97">
        <f t="shared" si="13"/>
        <v>0.13297872340425532</v>
      </c>
    </row>
    <row r="55" spans="1:37" ht="25.4" customHeight="1" thickTop="1" thickBot="1" x14ac:dyDescent="0.3">
      <c r="A55" s="275" t="s">
        <v>1998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2</v>
      </c>
      <c r="AE55" s="95">
        <f t="shared" si="7"/>
        <v>0.13297872340425532</v>
      </c>
      <c r="AF55">
        <f t="shared" si="8"/>
        <v>1</v>
      </c>
      <c r="AG55" s="92">
        <f t="shared" si="9"/>
        <v>1</v>
      </c>
      <c r="AH55" s="96">
        <f t="shared" si="10"/>
        <v>1</v>
      </c>
      <c r="AI55" s="97">
        <f t="shared" si="11"/>
        <v>6.25E-2</v>
      </c>
      <c r="AJ55" s="97">
        <f t="shared" si="12"/>
        <v>6.25E-2</v>
      </c>
      <c r="AK55" s="97">
        <f t="shared" si="13"/>
        <v>0.13297872340425532</v>
      </c>
    </row>
    <row r="56" spans="1:37" ht="25.4" customHeight="1" thickTop="1" thickBot="1" x14ac:dyDescent="0.3">
      <c r="A56" s="275" t="s">
        <v>122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2</v>
      </c>
      <c r="AE56" s="95">
        <f t="shared" si="7"/>
        <v>0.13297872340425532</v>
      </c>
      <c r="AF56">
        <f t="shared" si="8"/>
        <v>1</v>
      </c>
      <c r="AG56" s="92">
        <f t="shared" si="9"/>
        <v>1</v>
      </c>
      <c r="AH56" s="96">
        <f t="shared" si="10"/>
        <v>1</v>
      </c>
      <c r="AI56" s="97">
        <f t="shared" si="11"/>
        <v>6.25E-2</v>
      </c>
      <c r="AJ56" s="97">
        <f t="shared" si="12"/>
        <v>6.25E-2</v>
      </c>
      <c r="AK56" s="97">
        <f t="shared" si="13"/>
        <v>0.13297872340425532</v>
      </c>
    </row>
    <row r="57" spans="1:37" ht="25.4" customHeight="1" thickTop="1" thickBot="1" x14ac:dyDescent="0.3">
      <c r="A57" s="275" t="s">
        <v>123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2</v>
      </c>
      <c r="AE57" s="95">
        <f t="shared" si="7"/>
        <v>0.13297872340425532</v>
      </c>
      <c r="AF57">
        <f t="shared" si="8"/>
        <v>1</v>
      </c>
      <c r="AG57" s="92">
        <f t="shared" si="9"/>
        <v>1</v>
      </c>
      <c r="AH57" s="96">
        <f t="shared" si="10"/>
        <v>1</v>
      </c>
      <c r="AI57" s="97">
        <f t="shared" si="11"/>
        <v>6.25E-2</v>
      </c>
      <c r="AJ57" s="97">
        <f t="shared" si="12"/>
        <v>6.25E-2</v>
      </c>
      <c r="AK57" s="97">
        <f t="shared" si="13"/>
        <v>0.13297872340425532</v>
      </c>
    </row>
    <row r="58" spans="1:37" ht="25.4" customHeight="1" thickTop="1" thickBot="1" x14ac:dyDescent="0.3">
      <c r="A58" s="275" t="s">
        <v>124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2</v>
      </c>
      <c r="AE58" s="95">
        <f t="shared" si="7"/>
        <v>0.13297872340425532</v>
      </c>
      <c r="AF58">
        <f t="shared" si="8"/>
        <v>1</v>
      </c>
      <c r="AG58" s="92">
        <f t="shared" si="9"/>
        <v>1</v>
      </c>
      <c r="AH58" s="96">
        <f t="shared" si="10"/>
        <v>1</v>
      </c>
      <c r="AI58" s="97">
        <f t="shared" si="11"/>
        <v>6.25E-2</v>
      </c>
      <c r="AJ58" s="97">
        <f t="shared" si="12"/>
        <v>6.25E-2</v>
      </c>
      <c r="AK58" s="97">
        <f t="shared" si="13"/>
        <v>0.13297872340425532</v>
      </c>
    </row>
    <row r="59" spans="1:37" ht="25.4" customHeight="1" thickTop="1" thickBot="1" x14ac:dyDescent="0.3">
      <c r="A59" s="275" t="s">
        <v>125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2</v>
      </c>
      <c r="AE59" s="95">
        <f t="shared" si="7"/>
        <v>0.13297872340425532</v>
      </c>
      <c r="AF59">
        <f t="shared" si="8"/>
        <v>1</v>
      </c>
      <c r="AG59" s="92">
        <f t="shared" si="9"/>
        <v>1</v>
      </c>
      <c r="AH59" s="96">
        <f t="shared" si="10"/>
        <v>1</v>
      </c>
      <c r="AI59" s="97">
        <f t="shared" si="11"/>
        <v>6.25E-2</v>
      </c>
      <c r="AJ59" s="97">
        <f t="shared" si="12"/>
        <v>6.25E-2</v>
      </c>
      <c r="AK59" s="97">
        <f t="shared" si="13"/>
        <v>0.13297872340425532</v>
      </c>
    </row>
    <row r="60" spans="1:37" ht="25.4" customHeight="1" thickTop="1" thickBot="1" x14ac:dyDescent="0.3">
      <c r="A60" s="275" t="s">
        <v>126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2</v>
      </c>
      <c r="AE60" s="95">
        <f t="shared" si="7"/>
        <v>0.13297872340425532</v>
      </c>
      <c r="AF60">
        <f t="shared" si="8"/>
        <v>1</v>
      </c>
      <c r="AG60" s="92">
        <f t="shared" si="9"/>
        <v>1</v>
      </c>
      <c r="AH60" s="96">
        <f t="shared" si="10"/>
        <v>1</v>
      </c>
      <c r="AI60" s="97">
        <f t="shared" si="11"/>
        <v>6.25E-2</v>
      </c>
      <c r="AJ60" s="97">
        <f t="shared" si="12"/>
        <v>6.25E-2</v>
      </c>
      <c r="AK60" s="97">
        <f t="shared" si="13"/>
        <v>0.13297872340425532</v>
      </c>
    </row>
    <row r="61" spans="1:37" ht="25.4" customHeight="1" thickTop="1" thickBot="1" x14ac:dyDescent="0.3">
      <c r="A61" s="275" t="s">
        <v>127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2</v>
      </c>
      <c r="AE61" s="95">
        <f t="shared" si="7"/>
        <v>0.13297872340425532</v>
      </c>
      <c r="AF61">
        <f t="shared" si="8"/>
        <v>1</v>
      </c>
      <c r="AG61" s="92">
        <f t="shared" si="9"/>
        <v>1</v>
      </c>
      <c r="AH61" s="96">
        <f t="shared" si="10"/>
        <v>1</v>
      </c>
      <c r="AI61" s="97">
        <f t="shared" si="11"/>
        <v>6.25E-2</v>
      </c>
      <c r="AJ61" s="97">
        <f t="shared" si="12"/>
        <v>6.25E-2</v>
      </c>
      <c r="AK61" s="97">
        <f t="shared" si="13"/>
        <v>0.13297872340425532</v>
      </c>
    </row>
    <row r="62" spans="1:37" ht="25.4" customHeight="1" thickTop="1" thickBot="1" x14ac:dyDescent="0.3">
      <c r="A62" s="275" t="s">
        <v>128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2</v>
      </c>
      <c r="AE62" s="95">
        <f t="shared" si="7"/>
        <v>0.13297872340425532</v>
      </c>
      <c r="AF62">
        <f t="shared" si="8"/>
        <v>1</v>
      </c>
      <c r="AG62" s="92">
        <f t="shared" si="9"/>
        <v>1</v>
      </c>
      <c r="AH62" s="96">
        <f t="shared" si="10"/>
        <v>1</v>
      </c>
      <c r="AI62" s="97">
        <f t="shared" si="11"/>
        <v>6.25E-2</v>
      </c>
      <c r="AJ62" s="97">
        <f t="shared" si="12"/>
        <v>6.25E-2</v>
      </c>
      <c r="AK62" s="97">
        <f t="shared" si="13"/>
        <v>0.13297872340425532</v>
      </c>
    </row>
    <row r="63" spans="1:37" ht="25.4" customHeight="1" thickTop="1" thickBot="1" x14ac:dyDescent="0.3">
      <c r="A63" s="275" t="s">
        <v>129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2</v>
      </c>
      <c r="AE63" s="95">
        <f t="shared" si="7"/>
        <v>0.13297872340425532</v>
      </c>
      <c r="AF63">
        <f t="shared" si="8"/>
        <v>1</v>
      </c>
      <c r="AG63" s="92">
        <f t="shared" si="9"/>
        <v>1</v>
      </c>
      <c r="AH63" s="96">
        <f t="shared" si="10"/>
        <v>1</v>
      </c>
      <c r="AI63" s="97">
        <f t="shared" si="11"/>
        <v>6.25E-2</v>
      </c>
      <c r="AJ63" s="97">
        <f t="shared" si="12"/>
        <v>6.25E-2</v>
      </c>
      <c r="AK63" s="97">
        <f t="shared" si="13"/>
        <v>0.13297872340425532</v>
      </c>
    </row>
    <row r="64" spans="1:37" ht="25.4" customHeight="1" thickTop="1" thickBot="1" x14ac:dyDescent="0.3">
      <c r="A64" s="275" t="s">
        <v>130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2</v>
      </c>
      <c r="AE64" s="95">
        <f t="shared" si="7"/>
        <v>0.13297872340425532</v>
      </c>
      <c r="AF64">
        <f t="shared" si="8"/>
        <v>1</v>
      </c>
      <c r="AG64" s="92">
        <f t="shared" si="9"/>
        <v>1</v>
      </c>
      <c r="AH64" s="96">
        <f t="shared" si="10"/>
        <v>1</v>
      </c>
      <c r="AI64" s="97">
        <f t="shared" si="11"/>
        <v>6.25E-2</v>
      </c>
      <c r="AJ64" s="97">
        <f t="shared" si="12"/>
        <v>6.25E-2</v>
      </c>
      <c r="AK64" s="97">
        <f t="shared" si="13"/>
        <v>0.13297872340425532</v>
      </c>
    </row>
    <row r="65" spans="1:37" ht="25.4" customHeight="1" thickTop="1" thickBot="1" x14ac:dyDescent="0.3">
      <c r="A65" s="275" t="s">
        <v>131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2</v>
      </c>
      <c r="AE65" s="95">
        <f t="shared" si="7"/>
        <v>0.13297872340425532</v>
      </c>
      <c r="AF65">
        <f t="shared" si="8"/>
        <v>1</v>
      </c>
      <c r="AG65" s="92">
        <f t="shared" si="9"/>
        <v>1</v>
      </c>
      <c r="AH65" s="96">
        <f t="shared" si="10"/>
        <v>1</v>
      </c>
      <c r="AI65" s="97">
        <f t="shared" si="11"/>
        <v>6.25E-2</v>
      </c>
      <c r="AJ65" s="97">
        <f t="shared" si="12"/>
        <v>6.25E-2</v>
      </c>
      <c r="AK65" s="97">
        <f t="shared" si="13"/>
        <v>0.13297872340425532</v>
      </c>
    </row>
    <row r="66" spans="1:37" ht="25.4" customHeight="1" thickTop="1" thickBot="1" x14ac:dyDescent="0.3">
      <c r="A66" s="275" t="s">
        <v>132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2</v>
      </c>
      <c r="AE66" s="95">
        <f t="shared" si="7"/>
        <v>0.13297872340425532</v>
      </c>
      <c r="AF66">
        <f t="shared" si="8"/>
        <v>1</v>
      </c>
      <c r="AG66" s="92">
        <f t="shared" si="9"/>
        <v>1</v>
      </c>
      <c r="AH66" s="96">
        <f t="shared" si="10"/>
        <v>1</v>
      </c>
      <c r="AI66" s="97">
        <f t="shared" si="11"/>
        <v>6.25E-2</v>
      </c>
      <c r="AJ66" s="97">
        <f t="shared" si="12"/>
        <v>6.25E-2</v>
      </c>
      <c r="AK66" s="97">
        <f t="shared" si="13"/>
        <v>0.13297872340425532</v>
      </c>
    </row>
    <row r="67" spans="1:37" ht="25.4" customHeight="1" thickTop="1" thickBot="1" x14ac:dyDescent="0.3">
      <c r="A67" s="275" t="s">
        <v>133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2</v>
      </c>
      <c r="AE67" s="95">
        <f t="shared" si="7"/>
        <v>0.13297872340425532</v>
      </c>
      <c r="AF67">
        <f t="shared" si="8"/>
        <v>1</v>
      </c>
      <c r="AG67" s="92">
        <f t="shared" si="9"/>
        <v>1</v>
      </c>
      <c r="AH67" s="96">
        <f t="shared" si="10"/>
        <v>1</v>
      </c>
      <c r="AI67" s="97">
        <f t="shared" si="11"/>
        <v>6.25E-2</v>
      </c>
      <c r="AJ67" s="97">
        <f t="shared" si="12"/>
        <v>6.25E-2</v>
      </c>
      <c r="AK67" s="97">
        <f t="shared" si="13"/>
        <v>0.13297872340425532</v>
      </c>
    </row>
    <row r="68" spans="1:37" ht="25.4" customHeight="1" thickTop="1" x14ac:dyDescent="0.25">
      <c r="A68" s="321" t="s">
        <v>1999</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5">
        <f>SUM(AE52:AE67)</f>
        <v>2.1276595744680842</v>
      </c>
      <c r="AF68" s="65"/>
      <c r="AG68" s="98">
        <f>SUM(AG52:AG67)</f>
        <v>16</v>
      </c>
      <c r="AH68" s="99"/>
      <c r="AI68" s="100"/>
      <c r="AJ68" s="100"/>
      <c r="AK68" s="100"/>
    </row>
    <row r="69" spans="1:37" ht="25.4" customHeight="1" x14ac:dyDescent="0.25">
      <c r="A69" s="308" t="s">
        <v>2000</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5">
        <f>AE68/$AE$23*100</f>
        <v>99.999999999999957</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2" t="s">
        <v>111</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11" t="s">
        <v>99</v>
      </c>
      <c r="AE71" s="112" t="s">
        <v>9</v>
      </c>
      <c r="AF71" s="92" t="s">
        <v>1988</v>
      </c>
      <c r="AG71" s="92" t="s">
        <v>1989</v>
      </c>
      <c r="AH71" s="92" t="s">
        <v>1990</v>
      </c>
      <c r="AI71" s="93" t="s">
        <v>1991</v>
      </c>
      <c r="AJ71" s="92"/>
      <c r="AK71" s="93" t="s">
        <v>1992</v>
      </c>
    </row>
    <row r="72" spans="1:37" ht="25.4" customHeight="1" thickTop="1" thickBot="1" x14ac:dyDescent="0.3">
      <c r="A72" s="275" t="s">
        <v>134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2</v>
      </c>
      <c r="AE72" s="95">
        <f>IF(AG72=1,AK72,AG72)</f>
        <v>0.42553191489361702</v>
      </c>
      <c r="AF72">
        <f>AD72/2</f>
        <v>1</v>
      </c>
      <c r="AG72" s="92">
        <f>IF(AND(AF72&gt;=0,AF72&lt;=1),1,"No aplica")</f>
        <v>1</v>
      </c>
      <c r="AH72" s="96">
        <f>AD72/(AG72*2)</f>
        <v>1</v>
      </c>
      <c r="AI72" s="97">
        <f>IF(AG72=1,AG72/$AG$77,"No aplica")</f>
        <v>0.2</v>
      </c>
      <c r="AJ72" s="97">
        <f>AF72*AI72</f>
        <v>0.2</v>
      </c>
      <c r="AK72" s="97">
        <f>AJ72*$AE$23</f>
        <v>0.42553191489361702</v>
      </c>
    </row>
    <row r="73" spans="1:37" ht="25.4" customHeight="1" thickTop="1" thickBot="1" x14ac:dyDescent="0.3">
      <c r="A73" s="275" t="s">
        <v>135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2</v>
      </c>
      <c r="AE73" s="95">
        <f>IF(AG73=1,AK73,AG73)</f>
        <v>0.42553191489361702</v>
      </c>
      <c r="AF73">
        <f>AD73/2</f>
        <v>1</v>
      </c>
      <c r="AG73" s="92">
        <f>IF(AND(AF73&gt;=0,AF73&lt;=1),1,"No aplica")</f>
        <v>1</v>
      </c>
      <c r="AH73" s="96">
        <f>AD73/(AG73*2)</f>
        <v>1</v>
      </c>
      <c r="AI73" s="97">
        <f>IF(AG73=1,AG73/$AG$77,"No aplica")</f>
        <v>0.2</v>
      </c>
      <c r="AJ73" s="97">
        <f>AF73*AI73</f>
        <v>0.2</v>
      </c>
      <c r="AK73" s="97">
        <f>AJ73*$AE$23</f>
        <v>0.42553191489361702</v>
      </c>
    </row>
    <row r="74" spans="1:37" ht="25.4" customHeight="1" thickTop="1" thickBot="1" x14ac:dyDescent="0.3">
      <c r="A74" s="275" t="s">
        <v>136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2</v>
      </c>
      <c r="AE74" s="95">
        <f>IF(AG74=1,AK74,AG74)</f>
        <v>0.42553191489361702</v>
      </c>
      <c r="AF74">
        <f>AD74/2</f>
        <v>1</v>
      </c>
      <c r="AG74" s="92">
        <f>IF(AND(AF74&gt;=0,AF74&lt;=1),1,"No aplica")</f>
        <v>1</v>
      </c>
      <c r="AH74" s="96">
        <f>AD74/(AG74*2)</f>
        <v>1</v>
      </c>
      <c r="AI74" s="97">
        <f>IF(AG74=1,AG74/$AG$77,"No aplica")</f>
        <v>0.2</v>
      </c>
      <c r="AJ74" s="97">
        <f>AF74*AI74</f>
        <v>0.2</v>
      </c>
      <c r="AK74" s="97">
        <f>AJ74*$AE$23</f>
        <v>0.42553191489361702</v>
      </c>
    </row>
    <row r="75" spans="1:37" ht="25.4" customHeight="1" thickTop="1" thickBot="1" x14ac:dyDescent="0.3">
      <c r="A75" s="275" t="s">
        <v>137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2</v>
      </c>
      <c r="AE75" s="95">
        <f>IF(AG75=1,AK75,AG75)</f>
        <v>0.42553191489361702</v>
      </c>
      <c r="AF75">
        <f>AD75/2</f>
        <v>1</v>
      </c>
      <c r="AG75" s="92">
        <f>IF(AND(AF75&gt;=0,AF75&lt;=1),1,"No aplica")</f>
        <v>1</v>
      </c>
      <c r="AH75" s="96">
        <f>AD75/(AG75*2)</f>
        <v>1</v>
      </c>
      <c r="AI75" s="97">
        <f>IF(AG75=1,AG75/$AG$77,"No aplica")</f>
        <v>0.2</v>
      </c>
      <c r="AJ75" s="97">
        <f>AF75*AI75</f>
        <v>0.2</v>
      </c>
      <c r="AK75" s="97">
        <f>AJ75*$AE$23</f>
        <v>0.42553191489361702</v>
      </c>
    </row>
    <row r="76" spans="1:37" ht="25.4" customHeight="1" thickTop="1" thickBot="1" x14ac:dyDescent="0.3">
      <c r="A76" s="275" t="s">
        <v>138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2</v>
      </c>
      <c r="AE76" s="95">
        <f>IF(AG76=1,AK76,AG76)</f>
        <v>0.42553191489361702</v>
      </c>
      <c r="AF76">
        <f>AD76/2</f>
        <v>1</v>
      </c>
      <c r="AG76" s="92">
        <f>IF(AND(AF76&gt;=0,AF76&lt;=1),1,"No aplica")</f>
        <v>1</v>
      </c>
      <c r="AH76" s="96">
        <f>AD76/(AG76*2)</f>
        <v>1</v>
      </c>
      <c r="AI76" s="97">
        <f>IF(AG76=1,AG76/$AG$77,"No aplica")</f>
        <v>0.2</v>
      </c>
      <c r="AJ76" s="97">
        <f>AF76*AI76</f>
        <v>0.2</v>
      </c>
      <c r="AK76" s="97">
        <f>AJ76*$AE$23</f>
        <v>0.42553191489361702</v>
      </c>
    </row>
    <row r="77" spans="1:37" ht="25.4" customHeight="1" thickTop="1" x14ac:dyDescent="0.25">
      <c r="A77" s="321" t="s">
        <v>2001</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5">
        <f>SUM(AE72:AE76)</f>
        <v>2.1276595744680851</v>
      </c>
      <c r="AF77" s="65"/>
      <c r="AG77" s="98">
        <f>SUM(AG72:AG76)</f>
        <v>5</v>
      </c>
      <c r="AH77" s="99"/>
      <c r="AI77" s="100"/>
      <c r="AJ77" s="100"/>
      <c r="AK77" s="100"/>
    </row>
    <row r="78" spans="1:37" ht="25.4" customHeight="1" x14ac:dyDescent="0.25">
      <c r="A78" s="308" t="s">
        <v>2002</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2003</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2" t="s">
        <v>76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69" t="s">
        <v>99</v>
      </c>
      <c r="AE84" s="113" t="s">
        <v>9</v>
      </c>
      <c r="AF84" s="92" t="s">
        <v>1988</v>
      </c>
      <c r="AG84" s="92" t="s">
        <v>1989</v>
      </c>
      <c r="AH84" s="92" t="s">
        <v>1990</v>
      </c>
      <c r="AI84" s="93" t="s">
        <v>1991</v>
      </c>
      <c r="AJ84" s="92"/>
      <c r="AK84" s="93" t="s">
        <v>1992</v>
      </c>
    </row>
    <row r="85" spans="1:37" ht="25.4" customHeight="1" thickTop="1" thickBot="1" x14ac:dyDescent="0.3">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2</v>
      </c>
      <c r="AE85" s="95">
        <f t="shared" ref="AE85:AE89" si="14">IF(AG85=1,AK85,AG85)</f>
        <v>0.42553191489361702</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0.42553191489361702</v>
      </c>
    </row>
    <row r="86" spans="1:37" ht="25.4" customHeight="1" thickTop="1" thickBot="1" x14ac:dyDescent="0.3">
      <c r="A86" s="275" t="s">
        <v>141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2</v>
      </c>
      <c r="AE86" s="95">
        <f t="shared" si="14"/>
        <v>0.42553191489361702</v>
      </c>
      <c r="AF86">
        <f t="shared" si="15"/>
        <v>1</v>
      </c>
      <c r="AG86" s="92">
        <f t="shared" si="16"/>
        <v>1</v>
      </c>
      <c r="AH86" s="96">
        <f t="shared" si="17"/>
        <v>1</v>
      </c>
      <c r="AI86" s="97">
        <f>IF(AG86=1,AG86/$AG$90,"No aplica")</f>
        <v>0.2</v>
      </c>
      <c r="AJ86" s="97">
        <f t="shared" si="18"/>
        <v>0.2</v>
      </c>
      <c r="AK86" s="97">
        <f t="shared" si="19"/>
        <v>0.42553191489361702</v>
      </c>
    </row>
    <row r="87" spans="1:37" ht="25.4" customHeight="1" thickTop="1" thickBot="1" x14ac:dyDescent="0.3">
      <c r="A87" s="275" t="s">
        <v>120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2</v>
      </c>
      <c r="AE87" s="95">
        <f t="shared" si="14"/>
        <v>0.42553191489361702</v>
      </c>
      <c r="AF87">
        <f t="shared" si="15"/>
        <v>1</v>
      </c>
      <c r="AG87" s="92">
        <f t="shared" si="16"/>
        <v>1</v>
      </c>
      <c r="AH87" s="96">
        <f t="shared" si="17"/>
        <v>1</v>
      </c>
      <c r="AI87" s="97">
        <f>IF(AG87=1,AG87/$AG$90,"No aplica")</f>
        <v>0.2</v>
      </c>
      <c r="AJ87" s="97">
        <f t="shared" si="18"/>
        <v>0.2</v>
      </c>
      <c r="AK87" s="97">
        <f t="shared" si="19"/>
        <v>0.42553191489361702</v>
      </c>
    </row>
    <row r="88" spans="1:37" ht="25.4" customHeight="1" thickTop="1" thickBot="1" x14ac:dyDescent="0.3">
      <c r="A88" s="275" t="s">
        <v>142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2</v>
      </c>
      <c r="AE88" s="95">
        <f t="shared" si="14"/>
        <v>0.42553191489361702</v>
      </c>
      <c r="AF88">
        <f t="shared" si="15"/>
        <v>1</v>
      </c>
      <c r="AG88" s="92">
        <f t="shared" si="16"/>
        <v>1</v>
      </c>
      <c r="AH88" s="96">
        <f t="shared" si="17"/>
        <v>1</v>
      </c>
      <c r="AI88" s="97">
        <f>IF(AG88=1,AG88/$AG$90,"No aplica")</f>
        <v>0.2</v>
      </c>
      <c r="AJ88" s="97">
        <f t="shared" si="18"/>
        <v>0.2</v>
      </c>
      <c r="AK88" s="97">
        <f t="shared" si="19"/>
        <v>0.42553191489361702</v>
      </c>
    </row>
    <row r="89" spans="1:37" ht="25.4" customHeight="1" thickTop="1" thickBot="1" x14ac:dyDescent="0.3">
      <c r="A89" s="275" t="s">
        <v>143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2</v>
      </c>
      <c r="AE89" s="95">
        <f t="shared" si="14"/>
        <v>0.42553191489361702</v>
      </c>
      <c r="AF89">
        <f t="shared" si="15"/>
        <v>1</v>
      </c>
      <c r="AG89" s="92">
        <f t="shared" si="16"/>
        <v>1</v>
      </c>
      <c r="AH89" s="96">
        <f t="shared" si="17"/>
        <v>1</v>
      </c>
      <c r="AI89" s="97">
        <f>IF(AG89=1,AG89/$AG$90,"No aplica")</f>
        <v>0.2</v>
      </c>
      <c r="AJ89" s="97">
        <f t="shared" si="18"/>
        <v>0.2</v>
      </c>
      <c r="AK89" s="97">
        <f t="shared" si="19"/>
        <v>0.42553191489361702</v>
      </c>
    </row>
    <row r="90" spans="1:37" ht="25.4" customHeight="1" thickTop="1" x14ac:dyDescent="0.25">
      <c r="A90" s="321" t="s">
        <v>2004</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5">
        <f>SUM(AE85:AE89)</f>
        <v>2.1276595744680851</v>
      </c>
      <c r="AF90" s="65"/>
      <c r="AG90" s="98">
        <f>SUM(AG85:AG89)</f>
        <v>5</v>
      </c>
      <c r="AH90" s="99"/>
      <c r="AI90" s="100"/>
      <c r="AJ90" s="100"/>
      <c r="AK90" s="100"/>
    </row>
    <row r="91" spans="1:37" ht="25.4" customHeight="1" x14ac:dyDescent="0.25">
      <c r="A91" s="308" t="s">
        <v>2005</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2" t="s">
        <v>111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11" t="s">
        <v>99</v>
      </c>
      <c r="AE93" s="112" t="s">
        <v>9</v>
      </c>
      <c r="AF93" s="92" t="s">
        <v>1988</v>
      </c>
      <c r="AG93" s="92" t="s">
        <v>1989</v>
      </c>
      <c r="AH93" s="92" t="s">
        <v>1990</v>
      </c>
      <c r="AI93" s="93" t="s">
        <v>1991</v>
      </c>
      <c r="AJ93" s="92"/>
      <c r="AK93" s="93" t="s">
        <v>1992</v>
      </c>
    </row>
    <row r="94" spans="1:37" ht="25.4" customHeight="1" thickTop="1" thickBot="1" x14ac:dyDescent="0.3">
      <c r="A94" s="275" t="s">
        <v>144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2</v>
      </c>
      <c r="AE94" s="95">
        <f>IF(AG94=1,AK94,AG94)</f>
        <v>0.42553191489361702</v>
      </c>
      <c r="AF94">
        <f>AD94/2</f>
        <v>1</v>
      </c>
      <c r="AG94" s="92">
        <f>IF(AND(AF94&gt;=0,AF94&lt;=1),1,"No aplica")</f>
        <v>1</v>
      </c>
      <c r="AH94" s="96">
        <f>AD94/(AG94*2)</f>
        <v>1</v>
      </c>
      <c r="AI94" s="97">
        <f>IF(AG94=1,AG94/$AG$99,"No aplica")</f>
        <v>0.2</v>
      </c>
      <c r="AJ94" s="97">
        <f>AF94*AI94</f>
        <v>0.2</v>
      </c>
      <c r="AK94" s="97">
        <f>AJ94*$AE$23</f>
        <v>0.42553191489361702</v>
      </c>
    </row>
    <row r="95" spans="1:37" ht="25.4" customHeight="1" thickTop="1" thickBot="1" x14ac:dyDescent="0.3">
      <c r="A95" s="275" t="s">
        <v>145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2</v>
      </c>
      <c r="AE95" s="95">
        <f>IF(AG95=1,AK95,AG95)</f>
        <v>0.42553191489361702</v>
      </c>
      <c r="AF95">
        <f>AD95/2</f>
        <v>1</v>
      </c>
      <c r="AG95" s="92">
        <f>IF(AND(AF95&gt;=0,AF95&lt;=1),1,"No aplica")</f>
        <v>1</v>
      </c>
      <c r="AH95" s="96">
        <f>AD95/(AG95*2)</f>
        <v>1</v>
      </c>
      <c r="AI95" s="97">
        <f>IF(AG95=1,AG95/$AG$99,"No aplica")</f>
        <v>0.2</v>
      </c>
      <c r="AJ95" s="97">
        <f>AF95*AI95</f>
        <v>0.2</v>
      </c>
      <c r="AK95" s="97">
        <f>AJ95*$AE$23</f>
        <v>0.42553191489361702</v>
      </c>
    </row>
    <row r="96" spans="1:37" ht="25.4" customHeight="1" thickTop="1" thickBot="1" x14ac:dyDescent="0.3">
      <c r="A96" s="275" t="s">
        <v>146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2</v>
      </c>
      <c r="AE96" s="95">
        <f>IF(AG96=1,AK96,AG96)</f>
        <v>0.42553191489361702</v>
      </c>
      <c r="AF96">
        <f>AD96/2</f>
        <v>1</v>
      </c>
      <c r="AG96" s="92">
        <f>IF(AND(AF96&gt;=0,AF96&lt;=1),1,"No aplica")</f>
        <v>1</v>
      </c>
      <c r="AH96" s="96">
        <f>AD96/(AG96*2)</f>
        <v>1</v>
      </c>
      <c r="AI96" s="97">
        <f>IF(AG96=1,AG96/$AG$99,"No aplica")</f>
        <v>0.2</v>
      </c>
      <c r="AJ96" s="97">
        <f>AF96*AI96</f>
        <v>0.2</v>
      </c>
      <c r="AK96" s="97">
        <f>AJ96*$AE$23</f>
        <v>0.42553191489361702</v>
      </c>
    </row>
    <row r="97" spans="1:37" ht="25.4" customHeight="1" thickTop="1" thickBot="1" x14ac:dyDescent="0.3">
      <c r="A97" s="275" t="s">
        <v>147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2</v>
      </c>
      <c r="AE97" s="95">
        <f>IF(AG97=1,AK97,AG97)</f>
        <v>0.42553191489361702</v>
      </c>
      <c r="AF97">
        <f>AD97/2</f>
        <v>1</v>
      </c>
      <c r="AG97" s="92">
        <f>IF(AND(AF97&gt;=0,AF97&lt;=1),1,"No aplica")</f>
        <v>1</v>
      </c>
      <c r="AH97" s="96">
        <f>AD97/(AG97*2)</f>
        <v>1</v>
      </c>
      <c r="AI97" s="97">
        <f>IF(AG97=1,AG97/$AG$99,"No aplica")</f>
        <v>0.2</v>
      </c>
      <c r="AJ97" s="97">
        <f>AF97*AI97</f>
        <v>0.2</v>
      </c>
      <c r="AK97" s="97">
        <f>AJ97*$AE$23</f>
        <v>0.42553191489361702</v>
      </c>
    </row>
    <row r="98" spans="1:37" ht="25.4" customHeight="1" thickTop="1" thickBot="1" x14ac:dyDescent="0.3">
      <c r="A98" s="275" t="s">
        <v>148</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2</v>
      </c>
      <c r="AE98" s="95">
        <f>IF(AG98=1,AK98,AG98)</f>
        <v>0.42553191489361702</v>
      </c>
      <c r="AF98">
        <f>AD98/2</f>
        <v>1</v>
      </c>
      <c r="AG98" s="92">
        <f>IF(AND(AF98&gt;=0,AF98&lt;=1),1,"No aplica")</f>
        <v>1</v>
      </c>
      <c r="AH98" s="96">
        <f>AD98/(AG98*2)</f>
        <v>1</v>
      </c>
      <c r="AI98" s="97">
        <f>IF(AG98=1,AG98/$AG$99,"No aplica")</f>
        <v>0.2</v>
      </c>
      <c r="AJ98" s="97">
        <f>AF98*AI98</f>
        <v>0.2</v>
      </c>
      <c r="AK98" s="97">
        <f>AJ98*$AE$23</f>
        <v>0.42553191489361702</v>
      </c>
    </row>
    <row r="99" spans="1:37" ht="25.4" customHeight="1" thickTop="1" x14ac:dyDescent="0.25">
      <c r="A99" s="321" t="s">
        <v>2006</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5">
        <f>SUM(AE94:AE98)</f>
        <v>2.1276595744680851</v>
      </c>
      <c r="AF99" s="65"/>
      <c r="AG99" s="98">
        <f>SUM(AG94:AG98)</f>
        <v>5</v>
      </c>
      <c r="AH99" s="99"/>
      <c r="AI99" s="100"/>
      <c r="AJ99" s="100"/>
      <c r="AK99" s="100"/>
    </row>
    <row r="100" spans="1:37" ht="25.4" customHeight="1" x14ac:dyDescent="0.25">
      <c r="A100" s="308" t="s">
        <v>2007</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2008</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2" t="s">
        <v>76</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69" t="s">
        <v>99</v>
      </c>
      <c r="AE106" s="113" t="s">
        <v>9</v>
      </c>
      <c r="AF106" s="92" t="s">
        <v>1988</v>
      </c>
      <c r="AG106" s="92" t="s">
        <v>1989</v>
      </c>
      <c r="AH106" s="92" t="s">
        <v>1990</v>
      </c>
      <c r="AI106" s="93" t="s">
        <v>1991</v>
      </c>
      <c r="AJ106" s="92"/>
      <c r="AK106" s="93" t="s">
        <v>1992</v>
      </c>
    </row>
    <row r="107" spans="1:37" ht="25.4" customHeight="1" thickTop="1" thickBot="1" x14ac:dyDescent="0.3">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4" customHeight="1" thickTop="1" thickBot="1" x14ac:dyDescent="0.3">
      <c r="A108" s="275" t="s">
        <v>141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275" t="s">
        <v>151</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275" t="s">
        <v>152</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275" t="s">
        <v>153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thickBot="1" x14ac:dyDescent="0.3">
      <c r="A112" s="275" t="s">
        <v>154</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4" customHeight="1" thickTop="1" thickBot="1" x14ac:dyDescent="0.3">
      <c r="A113" s="275" t="s">
        <v>155</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4" customHeight="1" thickTop="1" thickBot="1" x14ac:dyDescent="0.3">
      <c r="A114" s="275" t="s">
        <v>156</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4" customHeight="1" thickTop="1" x14ac:dyDescent="0.25">
      <c r="A115" s="321" t="s">
        <v>2009</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5">
        <f>SUM(AE107:AE114)</f>
        <v>2.1276595744680851</v>
      </c>
      <c r="AF115" s="65"/>
      <c r="AG115" s="98">
        <f>SUM(AG107:AG114)</f>
        <v>8</v>
      </c>
      <c r="AH115" s="99"/>
      <c r="AI115" s="100"/>
      <c r="AJ115" s="100"/>
      <c r="AK115" s="100"/>
    </row>
    <row r="116" spans="1:37" ht="25.4" customHeight="1" x14ac:dyDescent="0.25">
      <c r="A116" s="308" t="s">
        <v>2010</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2" t="s">
        <v>111</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11" t="s">
        <v>99</v>
      </c>
      <c r="AE118" s="112" t="s">
        <v>9</v>
      </c>
      <c r="AF118" s="92" t="s">
        <v>1988</v>
      </c>
      <c r="AG118" s="92" t="s">
        <v>1989</v>
      </c>
      <c r="AH118" s="92" t="s">
        <v>1990</v>
      </c>
      <c r="AI118" s="93" t="s">
        <v>1991</v>
      </c>
      <c r="AJ118" s="92"/>
      <c r="AK118" s="93" t="s">
        <v>1992</v>
      </c>
    </row>
    <row r="119" spans="1:37" ht="25.4" customHeight="1" thickTop="1" thickBot="1" x14ac:dyDescent="0.3">
      <c r="A119" s="275" t="s">
        <v>157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4" customHeight="1" thickTop="1" thickBot="1" x14ac:dyDescent="0.3">
      <c r="A120" s="275" t="s">
        <v>158</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4" customHeight="1" thickTop="1" thickBot="1" x14ac:dyDescent="0.3">
      <c r="A121" s="275" t="s">
        <v>159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4" customHeight="1" thickTop="1" thickBot="1" x14ac:dyDescent="0.3">
      <c r="A122" s="275" t="s">
        <v>160</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4" customHeight="1" thickTop="1" thickBot="1" x14ac:dyDescent="0.3">
      <c r="A123" s="275" t="s">
        <v>161</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4" customHeight="1" thickTop="1" x14ac:dyDescent="0.25">
      <c r="A124" s="321" t="s">
        <v>2011</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5">
        <f>SUM(AE119:AE123)</f>
        <v>2.1276595744680851</v>
      </c>
      <c r="AF124" s="65"/>
      <c r="AG124" s="98">
        <f>SUM(AG119:AG123)</f>
        <v>5</v>
      </c>
      <c r="AH124" s="99"/>
      <c r="AI124" s="100"/>
      <c r="AJ124" s="100"/>
      <c r="AK124" s="100"/>
    </row>
    <row r="125" spans="1:37" ht="25.4" customHeight="1" x14ac:dyDescent="0.25">
      <c r="A125" s="308" t="s">
        <v>2012</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162</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2" t="s">
        <v>76</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69" t="s">
        <v>99</v>
      </c>
      <c r="AE131" s="113" t="s">
        <v>9</v>
      </c>
      <c r="AF131" s="92" t="s">
        <v>1988</v>
      </c>
      <c r="AG131" s="92" t="s">
        <v>1989</v>
      </c>
      <c r="AH131" s="92" t="s">
        <v>1990</v>
      </c>
      <c r="AI131" s="93" t="s">
        <v>1991</v>
      </c>
      <c r="AJ131" s="92"/>
      <c r="AK131" s="93" t="s">
        <v>1992</v>
      </c>
    </row>
    <row r="132" spans="1:37" ht="25.4" customHeight="1" thickTop="1" thickBot="1" x14ac:dyDescent="0.3">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4" customHeight="1" thickTop="1" thickBot="1" x14ac:dyDescent="0.3">
      <c r="A133" s="275" t="s">
        <v>141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275" t="s">
        <v>164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275" t="s">
        <v>165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275" t="s">
        <v>166</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275" t="s">
        <v>167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275" t="s">
        <v>168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275" t="s">
        <v>169</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275" t="s">
        <v>170</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275" t="s">
        <v>171</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275" t="s">
        <v>172</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275" t="s">
        <v>173</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thickBot="1" x14ac:dyDescent="0.3">
      <c r="A144" s="275" t="s">
        <v>174</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4" customHeight="1" thickTop="1" thickBot="1" x14ac:dyDescent="0.3">
      <c r="A145" s="275" t="s">
        <v>175</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4" customHeight="1" thickTop="1" thickBot="1" x14ac:dyDescent="0.3">
      <c r="A146" s="275" t="s">
        <v>176</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4" customHeight="1" thickTop="1" x14ac:dyDescent="0.25">
      <c r="A147" s="321" t="s">
        <v>2013</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5">
        <f>SUM(AE132:AE146)</f>
        <v>2.1276595744680851</v>
      </c>
      <c r="AF147" s="65"/>
      <c r="AG147" s="98">
        <f>SUM(AG132:AG146)</f>
        <v>15</v>
      </c>
      <c r="AH147" s="99"/>
      <c r="AI147" s="100"/>
      <c r="AJ147" s="100"/>
      <c r="AK147" s="100"/>
    </row>
    <row r="148" spans="1:37" ht="25.4" customHeight="1" x14ac:dyDescent="0.25">
      <c r="A148" s="308" t="s">
        <v>2014</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2" t="s">
        <v>111</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11" t="s">
        <v>99</v>
      </c>
      <c r="AE150" s="112" t="s">
        <v>9</v>
      </c>
      <c r="AF150" s="92" t="s">
        <v>1988</v>
      </c>
      <c r="AG150" s="92" t="s">
        <v>1989</v>
      </c>
      <c r="AH150" s="92" t="s">
        <v>1990</v>
      </c>
      <c r="AI150" s="93" t="s">
        <v>1991</v>
      </c>
      <c r="AJ150" s="92"/>
      <c r="AK150" s="93" t="s">
        <v>1992</v>
      </c>
    </row>
    <row r="151" spans="1:37" ht="25.4" customHeight="1" thickTop="1" thickBot="1" x14ac:dyDescent="0.3">
      <c r="A151" s="275" t="s">
        <v>177</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4" customHeight="1" thickTop="1" thickBot="1" x14ac:dyDescent="0.3">
      <c r="A152" s="275" t="s">
        <v>178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4" customHeight="1" thickTop="1" thickBot="1" x14ac:dyDescent="0.3">
      <c r="A153" s="275" t="s">
        <v>179</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4" customHeight="1" thickTop="1" thickBot="1" x14ac:dyDescent="0.3">
      <c r="A154" s="275" t="s">
        <v>180</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4" customHeight="1" thickTop="1" thickBot="1" x14ac:dyDescent="0.3">
      <c r="A155" s="275" t="s">
        <v>181</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4" customHeight="1" thickTop="1" x14ac:dyDescent="0.25">
      <c r="A156" s="321" t="s">
        <v>2015</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5">
        <f>SUM(AE151:AE155)</f>
        <v>2.1276595744680851</v>
      </c>
      <c r="AF156" s="65"/>
      <c r="AG156" s="98">
        <f>SUM(AG151:AG155)</f>
        <v>5</v>
      </c>
      <c r="AH156" s="99"/>
      <c r="AI156" s="100"/>
      <c r="AJ156" s="100"/>
      <c r="AK156" s="100"/>
    </row>
    <row r="157" spans="1:37" ht="25.4" customHeight="1" x14ac:dyDescent="0.25">
      <c r="A157" s="308" t="s">
        <v>2016</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182</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2" t="s">
        <v>76</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69" t="s">
        <v>99</v>
      </c>
      <c r="AE163" s="113" t="s">
        <v>9</v>
      </c>
      <c r="AF163" s="92" t="s">
        <v>1988</v>
      </c>
      <c r="AG163" s="92" t="s">
        <v>1989</v>
      </c>
      <c r="AH163" s="92" t="s">
        <v>1990</v>
      </c>
      <c r="AI163" s="93" t="s">
        <v>1991</v>
      </c>
      <c r="AJ163" s="92"/>
      <c r="AK163" s="93" t="s">
        <v>1992</v>
      </c>
    </row>
    <row r="164" spans="1:37" ht="25.4" customHeight="1" thickTop="1" thickBot="1" x14ac:dyDescent="0.3">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2</v>
      </c>
      <c r="AE164" s="95">
        <f t="shared" ref="AE164:AE179" si="34">IF(AG164=1,AK164,AG164)</f>
        <v>0.13297872340425532</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0.13297872340425532</v>
      </c>
    </row>
    <row r="165" spans="1:37" ht="25.4" customHeight="1" thickTop="1" thickBot="1" x14ac:dyDescent="0.3">
      <c r="A165" s="275" t="s">
        <v>184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4" customHeight="1" thickTop="1" thickBot="1" x14ac:dyDescent="0.3">
      <c r="A166" s="275" t="s">
        <v>185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4" customHeight="1" thickTop="1" thickBot="1" x14ac:dyDescent="0.3">
      <c r="A167" s="275" t="s">
        <v>186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4" customHeight="1" thickTop="1" thickBot="1" x14ac:dyDescent="0.3">
      <c r="A168" s="275" t="s">
        <v>187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4" customHeight="1" thickTop="1" thickBot="1" x14ac:dyDescent="0.3">
      <c r="A169" s="275" t="s">
        <v>188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4" customHeight="1" thickTop="1" thickBot="1" x14ac:dyDescent="0.3">
      <c r="A170" s="275" t="s">
        <v>189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4" customHeight="1" thickTop="1" thickBot="1" x14ac:dyDescent="0.3">
      <c r="A171" s="275" t="s">
        <v>190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4" customHeight="1" thickTop="1" thickBot="1" x14ac:dyDescent="0.3">
      <c r="A172" s="275" t="s">
        <v>191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4" customHeight="1" thickTop="1" thickBot="1" x14ac:dyDescent="0.3">
      <c r="A173" s="275" t="s">
        <v>192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4" customHeight="1" thickTop="1" thickBot="1" x14ac:dyDescent="0.3">
      <c r="A174" s="275" t="s">
        <v>193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4" customHeight="1" thickTop="1" thickBot="1" x14ac:dyDescent="0.3">
      <c r="A175" s="275" t="s">
        <v>194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4" customHeight="1" thickTop="1" thickBot="1" x14ac:dyDescent="0.3">
      <c r="A176" s="275" t="s">
        <v>195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4" customHeight="1" thickTop="1" thickBot="1" x14ac:dyDescent="0.3">
      <c r="A177" s="275" t="s">
        <v>196</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2</v>
      </c>
      <c r="AE177" s="95">
        <f t="shared" si="34"/>
        <v>0.13297872340425532</v>
      </c>
      <c r="AF177">
        <f t="shared" si="35"/>
        <v>1</v>
      </c>
      <c r="AG177" s="92">
        <f t="shared" si="36"/>
        <v>1</v>
      </c>
      <c r="AH177" s="96">
        <f t="shared" si="37"/>
        <v>1</v>
      </c>
      <c r="AI177" s="97">
        <f t="shared" si="38"/>
        <v>6.25E-2</v>
      </c>
      <c r="AJ177" s="97">
        <f t="shared" si="39"/>
        <v>6.25E-2</v>
      </c>
      <c r="AK177" s="97">
        <f t="shared" si="40"/>
        <v>0.13297872340425532</v>
      </c>
    </row>
    <row r="178" spans="1:37" ht="25.4" customHeight="1" thickTop="1" thickBot="1" x14ac:dyDescent="0.3">
      <c r="A178" s="275" t="s">
        <v>197</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2</v>
      </c>
      <c r="AE178" s="95">
        <f t="shared" si="34"/>
        <v>0.13297872340425532</v>
      </c>
      <c r="AF178">
        <f t="shared" si="35"/>
        <v>1</v>
      </c>
      <c r="AG178" s="92">
        <f t="shared" si="36"/>
        <v>1</v>
      </c>
      <c r="AH178" s="96">
        <f t="shared" si="37"/>
        <v>1</v>
      </c>
      <c r="AI178" s="97">
        <f t="shared" si="38"/>
        <v>6.25E-2</v>
      </c>
      <c r="AJ178" s="97">
        <f t="shared" si="39"/>
        <v>6.25E-2</v>
      </c>
      <c r="AK178" s="97">
        <f t="shared" si="40"/>
        <v>0.13297872340425532</v>
      </c>
    </row>
    <row r="179" spans="1:37" ht="25.4" customHeight="1" thickTop="1" thickBot="1" x14ac:dyDescent="0.3">
      <c r="A179" s="275" t="s">
        <v>198</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2</v>
      </c>
      <c r="AE179" s="95">
        <f t="shared" si="34"/>
        <v>0.13297872340425532</v>
      </c>
      <c r="AF179">
        <f t="shared" si="35"/>
        <v>1</v>
      </c>
      <c r="AG179" s="92">
        <f t="shared" si="36"/>
        <v>1</v>
      </c>
      <c r="AH179" s="96">
        <f t="shared" si="37"/>
        <v>1</v>
      </c>
      <c r="AI179" s="97">
        <f t="shared" si="38"/>
        <v>6.25E-2</v>
      </c>
      <c r="AJ179" s="97">
        <f t="shared" si="39"/>
        <v>6.25E-2</v>
      </c>
      <c r="AK179" s="97">
        <f t="shared" si="40"/>
        <v>0.13297872340425532</v>
      </c>
    </row>
    <row r="180" spans="1:37" ht="25.4" customHeight="1" thickTop="1" x14ac:dyDescent="0.25">
      <c r="A180" s="321" t="s">
        <v>2017</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5">
        <f>SUM(AE164:AE179)</f>
        <v>2.1276595744680842</v>
      </c>
      <c r="AF180" s="65"/>
      <c r="AG180" s="98">
        <f>SUM(AG164:AG179)</f>
        <v>16</v>
      </c>
      <c r="AH180" s="99"/>
      <c r="AI180" s="100"/>
      <c r="AJ180" s="100"/>
      <c r="AK180" s="100"/>
    </row>
    <row r="181" spans="1:37" ht="25.4" customHeight="1" x14ac:dyDescent="0.25">
      <c r="A181" s="308" t="s">
        <v>2018</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5">
        <f>AE180/$AE$23*100</f>
        <v>99.999999999999957</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2" t="s">
        <v>111</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11" t="s">
        <v>99</v>
      </c>
      <c r="AE183" s="112" t="s">
        <v>9</v>
      </c>
      <c r="AF183" s="92" t="s">
        <v>1988</v>
      </c>
      <c r="AG183" s="92" t="s">
        <v>1989</v>
      </c>
      <c r="AH183" s="92" t="s">
        <v>1990</v>
      </c>
      <c r="AI183" s="93" t="s">
        <v>1991</v>
      </c>
      <c r="AJ183" s="92"/>
      <c r="AK183" s="93" t="s">
        <v>1992</v>
      </c>
    </row>
    <row r="184" spans="1:37" ht="25.4" customHeight="1" thickTop="1" thickBot="1" x14ac:dyDescent="0.3">
      <c r="A184" s="275" t="s">
        <v>199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2</v>
      </c>
      <c r="AE184" s="95">
        <f>IF(AG184=1,AK184,AG184)</f>
        <v>0.42553191489361702</v>
      </c>
      <c r="AF184">
        <f>AD184/2</f>
        <v>1</v>
      </c>
      <c r="AG184" s="92">
        <f>IF(AND(AF184&gt;=0,AF184&lt;=1),1,"No aplica")</f>
        <v>1</v>
      </c>
      <c r="AH184" s="96">
        <f>AD184/(AG184*2)</f>
        <v>1</v>
      </c>
      <c r="AI184" s="97">
        <f>IF(AG184=1,AG184/$AG$189,"No aplica")</f>
        <v>0.2</v>
      </c>
      <c r="AJ184" s="97">
        <f>AF184*AI184</f>
        <v>0.2</v>
      </c>
      <c r="AK184" s="97">
        <f>AJ184*$AE$23</f>
        <v>0.42553191489361702</v>
      </c>
    </row>
    <row r="185" spans="1:37" ht="25.4" customHeight="1" thickTop="1" thickBot="1" x14ac:dyDescent="0.3">
      <c r="A185" s="275" t="s">
        <v>200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2</v>
      </c>
      <c r="AE185" s="95">
        <f>IF(AG185=1,AK185,AG185)</f>
        <v>0.42553191489361702</v>
      </c>
      <c r="AF185">
        <f>AD185/2</f>
        <v>1</v>
      </c>
      <c r="AG185" s="92">
        <f>IF(AND(AF185&gt;=0,AF185&lt;=1),1,"No aplica")</f>
        <v>1</v>
      </c>
      <c r="AH185" s="96">
        <f>AD185/(AG185*2)</f>
        <v>1</v>
      </c>
      <c r="AI185" s="97">
        <f>IF(AG185=1,AG185/$AG$189,"No aplica")</f>
        <v>0.2</v>
      </c>
      <c r="AJ185" s="97">
        <f>AF185*AI185</f>
        <v>0.2</v>
      </c>
      <c r="AK185" s="97">
        <f>AJ185*$AE$23</f>
        <v>0.42553191489361702</v>
      </c>
    </row>
    <row r="186" spans="1:37" ht="25.4" customHeight="1" thickTop="1" thickBot="1" x14ac:dyDescent="0.3">
      <c r="A186" s="275" t="s">
        <v>201</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2</v>
      </c>
      <c r="AE186" s="95">
        <f>IF(AG186=1,AK186,AG186)</f>
        <v>0.42553191489361702</v>
      </c>
      <c r="AF186">
        <f>AD186/2</f>
        <v>1</v>
      </c>
      <c r="AG186" s="92">
        <f>IF(AND(AF186&gt;=0,AF186&lt;=1),1,"No aplica")</f>
        <v>1</v>
      </c>
      <c r="AH186" s="96">
        <f>AD186/(AG186*2)</f>
        <v>1</v>
      </c>
      <c r="AI186" s="97">
        <f>IF(AG186=1,AG186/$AG$189,"No aplica")</f>
        <v>0.2</v>
      </c>
      <c r="AJ186" s="97">
        <f>AF186*AI186</f>
        <v>0.2</v>
      </c>
      <c r="AK186" s="97">
        <f>AJ186*$AE$23</f>
        <v>0.42553191489361702</v>
      </c>
    </row>
    <row r="187" spans="1:37" ht="25.4" customHeight="1" thickTop="1" thickBot="1" x14ac:dyDescent="0.3">
      <c r="A187" s="275" t="s">
        <v>202</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2</v>
      </c>
      <c r="AE187" s="95">
        <f>IF(AG187=1,AK187,AG187)</f>
        <v>0.42553191489361702</v>
      </c>
      <c r="AF187">
        <f>AD187/2</f>
        <v>1</v>
      </c>
      <c r="AG187" s="92">
        <f>IF(AND(AF187&gt;=0,AF187&lt;=1),1,"No aplica")</f>
        <v>1</v>
      </c>
      <c r="AH187" s="96">
        <f>AD187/(AG187*2)</f>
        <v>1</v>
      </c>
      <c r="AI187" s="97">
        <f>IF(AG187=1,AG187/$AG$189,"No aplica")</f>
        <v>0.2</v>
      </c>
      <c r="AJ187" s="97">
        <f>AF187*AI187</f>
        <v>0.2</v>
      </c>
      <c r="AK187" s="97">
        <f>AJ187*$AE$23</f>
        <v>0.42553191489361702</v>
      </c>
    </row>
    <row r="188" spans="1:37" ht="25.4" customHeight="1" thickTop="1" thickBot="1" x14ac:dyDescent="0.3">
      <c r="A188" s="275" t="s">
        <v>203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2</v>
      </c>
      <c r="AE188" s="95">
        <f>IF(AG188=1,AK188,AG188)</f>
        <v>0.42553191489361702</v>
      </c>
      <c r="AF188">
        <f>AD188/2</f>
        <v>1</v>
      </c>
      <c r="AG188" s="92">
        <f>IF(AND(AF188&gt;=0,AF188&lt;=1),1,"No aplica")</f>
        <v>1</v>
      </c>
      <c r="AH188" s="96">
        <f>AD188/(AG188*2)</f>
        <v>1</v>
      </c>
      <c r="AI188" s="97">
        <f>IF(AG188=1,AG188/$AG$189,"No aplica")</f>
        <v>0.2</v>
      </c>
      <c r="AJ188" s="97">
        <f>AF188*AI188</f>
        <v>0.2</v>
      </c>
      <c r="AK188" s="97">
        <f>AJ188*$AE$23</f>
        <v>0.42553191489361702</v>
      </c>
    </row>
    <row r="189" spans="1:37" ht="25.4" customHeight="1" thickTop="1" x14ac:dyDescent="0.25">
      <c r="A189" s="321" t="s">
        <v>2019</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5">
        <f>SUM(AE184:AE188)</f>
        <v>2.1276595744680851</v>
      </c>
      <c r="AF189" s="65"/>
      <c r="AG189" s="98">
        <f>SUM(AG184:AG188)</f>
        <v>5</v>
      </c>
      <c r="AH189" s="99"/>
      <c r="AI189" s="100"/>
      <c r="AJ189" s="100"/>
      <c r="AK189" s="100"/>
    </row>
    <row r="190" spans="1:37" ht="25.4" customHeight="1" x14ac:dyDescent="0.25">
      <c r="A190" s="308" t="s">
        <v>2020</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2021</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2" t="s">
        <v>76</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69" t="s">
        <v>99</v>
      </c>
      <c r="AE196" s="113" t="s">
        <v>9</v>
      </c>
      <c r="AF196" s="92" t="s">
        <v>1988</v>
      </c>
      <c r="AG196" s="92" t="s">
        <v>1989</v>
      </c>
      <c r="AH196" s="92" t="s">
        <v>1990</v>
      </c>
      <c r="AI196" s="93" t="s">
        <v>1991</v>
      </c>
      <c r="AJ196" s="92"/>
      <c r="AK196" s="93" t="s">
        <v>1992</v>
      </c>
    </row>
    <row r="197" spans="1:37" ht="25.4" customHeight="1" thickTop="1" thickBot="1" x14ac:dyDescent="0.3">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4" customHeight="1" thickTop="1" thickBot="1" x14ac:dyDescent="0.3">
      <c r="A198" s="275" t="s">
        <v>184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275" t="s">
        <v>206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275" t="s">
        <v>207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275" t="s">
        <v>208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275" t="s">
        <v>209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275" t="s">
        <v>210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275" t="s">
        <v>211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275" t="s">
        <v>212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275" t="s">
        <v>213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275" t="s">
        <v>214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275" t="s">
        <v>215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4" customHeight="1" thickTop="1" thickBot="1" x14ac:dyDescent="0.3">
      <c r="A209" s="275" t="s">
        <v>216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4" customHeight="1" thickTop="1" thickBot="1" x14ac:dyDescent="0.3">
      <c r="A210" s="275" t="s">
        <v>217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4" customHeight="1" thickTop="1" thickBot="1" x14ac:dyDescent="0.3">
      <c r="A211" s="275" t="s">
        <v>218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4" customHeight="1" thickTop="1" thickBot="1" x14ac:dyDescent="0.3">
      <c r="A212" s="275" t="s">
        <v>219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4" customHeight="1" thickTop="1" thickBot="1" x14ac:dyDescent="0.3">
      <c r="A213" s="275" t="s">
        <v>220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4" customHeight="1" thickTop="1" thickBot="1" x14ac:dyDescent="0.3">
      <c r="A214" s="275" t="s">
        <v>221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4" customHeight="1" thickTop="1" thickBot="1" x14ac:dyDescent="0.3">
      <c r="A215" s="275" t="s">
        <v>222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4" customHeight="1" thickTop="1" thickBot="1" x14ac:dyDescent="0.3">
      <c r="A216" s="275" t="s">
        <v>223</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2</v>
      </c>
      <c r="AE216" s="95">
        <f t="shared" si="41"/>
        <v>9.6711798839458421E-2</v>
      </c>
      <c r="AF216">
        <f t="shared" si="42"/>
        <v>1</v>
      </c>
      <c r="AG216" s="92">
        <f t="shared" si="43"/>
        <v>1</v>
      </c>
      <c r="AH216" s="96">
        <f t="shared" si="44"/>
        <v>1</v>
      </c>
      <c r="AI216" s="97">
        <f t="shared" si="45"/>
        <v>4.5454545454545456E-2</v>
      </c>
      <c r="AJ216" s="97">
        <f t="shared" si="46"/>
        <v>4.5454545454545456E-2</v>
      </c>
      <c r="AK216" s="97">
        <f t="shared" si="47"/>
        <v>9.6711798839458421E-2</v>
      </c>
    </row>
    <row r="217" spans="1:37" ht="25.4" customHeight="1" thickTop="1" thickBot="1" x14ac:dyDescent="0.3">
      <c r="A217" s="275" t="s">
        <v>224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2</v>
      </c>
      <c r="AE217" s="95">
        <f t="shared" si="41"/>
        <v>9.6711798839458421E-2</v>
      </c>
      <c r="AF217">
        <f t="shared" si="42"/>
        <v>1</v>
      </c>
      <c r="AG217" s="92">
        <f t="shared" si="43"/>
        <v>1</v>
      </c>
      <c r="AH217" s="96">
        <f t="shared" si="44"/>
        <v>1</v>
      </c>
      <c r="AI217" s="97">
        <f t="shared" si="45"/>
        <v>4.5454545454545456E-2</v>
      </c>
      <c r="AJ217" s="97">
        <f t="shared" si="46"/>
        <v>4.5454545454545456E-2</v>
      </c>
      <c r="AK217" s="97">
        <f t="shared" si="47"/>
        <v>9.6711798839458421E-2</v>
      </c>
    </row>
    <row r="218" spans="1:37" ht="25.4" customHeight="1" thickTop="1" thickBot="1" x14ac:dyDescent="0.3">
      <c r="A218" s="275" t="s">
        <v>225</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2</v>
      </c>
      <c r="AE218" s="95">
        <f t="shared" si="41"/>
        <v>9.6711798839458421E-2</v>
      </c>
      <c r="AF218">
        <f t="shared" si="42"/>
        <v>1</v>
      </c>
      <c r="AG218" s="92">
        <f t="shared" si="43"/>
        <v>1</v>
      </c>
      <c r="AH218" s="96">
        <f t="shared" si="44"/>
        <v>1</v>
      </c>
      <c r="AI218" s="97">
        <f t="shared" si="45"/>
        <v>4.5454545454545456E-2</v>
      </c>
      <c r="AJ218" s="97">
        <f t="shared" si="46"/>
        <v>4.5454545454545456E-2</v>
      </c>
      <c r="AK218" s="97">
        <f t="shared" si="47"/>
        <v>9.6711798839458421E-2</v>
      </c>
    </row>
    <row r="219" spans="1:37" ht="25.4" customHeight="1" thickTop="1" x14ac:dyDescent="0.25">
      <c r="A219" s="321" t="s">
        <v>2022</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5">
        <f>SUM(AE197:AE218)</f>
        <v>2.1276595744680851</v>
      </c>
      <c r="AF219" s="65"/>
      <c r="AG219" s="98">
        <f>SUM(AG197:AG218)</f>
        <v>22</v>
      </c>
      <c r="AH219" s="99"/>
      <c r="AI219" s="100"/>
      <c r="AJ219" s="100"/>
      <c r="AK219" s="100"/>
    </row>
    <row r="220" spans="1:37" ht="25.4" customHeight="1" x14ac:dyDescent="0.25">
      <c r="A220" s="308" t="s">
        <v>2023</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5">
        <f>AE219/$AE$23*100</f>
        <v>100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2" t="s">
        <v>111</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11" t="s">
        <v>99</v>
      </c>
      <c r="AE222" s="112" t="s">
        <v>9</v>
      </c>
      <c r="AF222" s="92" t="s">
        <v>1988</v>
      </c>
      <c r="AG222" s="92" t="s">
        <v>1989</v>
      </c>
      <c r="AH222" s="92" t="s">
        <v>1990</v>
      </c>
      <c r="AI222" s="93" t="s">
        <v>1991</v>
      </c>
      <c r="AJ222" s="92"/>
      <c r="AK222" s="93" t="s">
        <v>1992</v>
      </c>
    </row>
    <row r="223" spans="1:37" ht="25.4" customHeight="1" thickTop="1" thickBot="1" x14ac:dyDescent="0.3">
      <c r="A223" s="275" t="s">
        <v>226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2</v>
      </c>
      <c r="AE223" s="95">
        <f>IF(AG223=1,AK223,AG223)</f>
        <v>0.42553191489361702</v>
      </c>
      <c r="AF223">
        <f>AD223/2</f>
        <v>1</v>
      </c>
      <c r="AG223" s="92">
        <f>IF(AND(AF223&gt;=0,AF223&lt;=1),1,"No aplica")</f>
        <v>1</v>
      </c>
      <c r="AH223" s="96">
        <f>AD223/(AG223*2)</f>
        <v>1</v>
      </c>
      <c r="AI223" s="97">
        <f>IF(AG223=1,AG223/$AG$228,"No aplica")</f>
        <v>0.2</v>
      </c>
      <c r="AJ223" s="97">
        <f>AF223*AI223</f>
        <v>0.2</v>
      </c>
      <c r="AK223" s="97">
        <f>AJ223*$AE$23</f>
        <v>0.42553191489361702</v>
      </c>
    </row>
    <row r="224" spans="1:37" ht="25.4" customHeight="1" thickTop="1" thickBot="1" x14ac:dyDescent="0.3">
      <c r="A224" s="275" t="s">
        <v>227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2</v>
      </c>
      <c r="AE224" s="95">
        <f>IF(AG224=1,AK224,AG224)</f>
        <v>0.42553191489361702</v>
      </c>
      <c r="AF224">
        <f>AD224/2</f>
        <v>1</v>
      </c>
      <c r="AG224" s="92">
        <f>IF(AND(AF224&gt;=0,AF224&lt;=1),1,"No aplica")</f>
        <v>1</v>
      </c>
      <c r="AH224" s="96">
        <f>AD224/(AG224*2)</f>
        <v>1</v>
      </c>
      <c r="AI224" s="97">
        <f>IF(AG224=1,AG224/$AG$228,"No aplica")</f>
        <v>0.2</v>
      </c>
      <c r="AJ224" s="97">
        <f>AF224*AI224</f>
        <v>0.2</v>
      </c>
      <c r="AK224" s="97">
        <f>AJ224*$AE$23</f>
        <v>0.42553191489361702</v>
      </c>
    </row>
    <row r="225" spans="1:37" ht="25.4" customHeight="1" thickTop="1" thickBot="1" x14ac:dyDescent="0.3">
      <c r="A225" s="275" t="s">
        <v>228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2</v>
      </c>
      <c r="AE225" s="95">
        <f>IF(AG225=1,AK225,AG225)</f>
        <v>0.42553191489361702</v>
      </c>
      <c r="AF225">
        <f>AD225/2</f>
        <v>1</v>
      </c>
      <c r="AG225" s="92">
        <f>IF(AND(AF225&gt;=0,AF225&lt;=1),1,"No aplica")</f>
        <v>1</v>
      </c>
      <c r="AH225" s="96">
        <f>AD225/(AG225*2)</f>
        <v>1</v>
      </c>
      <c r="AI225" s="97">
        <f>IF(AG225=1,AG225/$AG$228,"No aplica")</f>
        <v>0.2</v>
      </c>
      <c r="AJ225" s="97">
        <f>AF225*AI225</f>
        <v>0.2</v>
      </c>
      <c r="AK225" s="97">
        <f>AJ225*$AE$23</f>
        <v>0.42553191489361702</v>
      </c>
    </row>
    <row r="226" spans="1:37" ht="25.4" customHeight="1" thickTop="1" thickBot="1" x14ac:dyDescent="0.3">
      <c r="A226" s="275" t="s">
        <v>229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2</v>
      </c>
      <c r="AE226" s="95">
        <f>IF(AG226=1,AK226,AG226)</f>
        <v>0.42553191489361702</v>
      </c>
      <c r="AF226">
        <f>AD226/2</f>
        <v>1</v>
      </c>
      <c r="AG226" s="92">
        <f>IF(AND(AF226&gt;=0,AF226&lt;=1),1,"No aplica")</f>
        <v>1</v>
      </c>
      <c r="AH226" s="96">
        <f>AD226/(AG226*2)</f>
        <v>1</v>
      </c>
      <c r="AI226" s="97">
        <f>IF(AG226=1,AG226/$AG$228,"No aplica")</f>
        <v>0.2</v>
      </c>
      <c r="AJ226" s="97">
        <f>AF226*AI226</f>
        <v>0.2</v>
      </c>
      <c r="AK226" s="97">
        <f>AJ226*$AE$23</f>
        <v>0.42553191489361702</v>
      </c>
    </row>
    <row r="227" spans="1:37" ht="25.4" customHeight="1" thickTop="1" thickBot="1" x14ac:dyDescent="0.3">
      <c r="A227" s="275" t="s">
        <v>230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2</v>
      </c>
      <c r="AE227" s="95">
        <f>IF(AG227=1,AK227,AG227)</f>
        <v>0.42553191489361702</v>
      </c>
      <c r="AF227">
        <f>AD227/2</f>
        <v>1</v>
      </c>
      <c r="AG227" s="92">
        <f>IF(AND(AF227&gt;=0,AF227&lt;=1),1,"No aplica")</f>
        <v>1</v>
      </c>
      <c r="AH227" s="96">
        <f>AD227/(AG227*2)</f>
        <v>1</v>
      </c>
      <c r="AI227" s="97">
        <f>IF(AG227=1,AG227/$AG$228,"No aplica")</f>
        <v>0.2</v>
      </c>
      <c r="AJ227" s="97">
        <f>AF227*AI227</f>
        <v>0.2</v>
      </c>
      <c r="AK227" s="97">
        <f>AJ227*$AE$23</f>
        <v>0.42553191489361702</v>
      </c>
    </row>
    <row r="228" spans="1:37" ht="25.4" customHeight="1" thickTop="1" x14ac:dyDescent="0.25">
      <c r="A228" s="321" t="s">
        <v>2024</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5">
        <f>SUM(AE223:AE227)</f>
        <v>2.1276595744680851</v>
      </c>
      <c r="AF228" s="65"/>
      <c r="AG228" s="98">
        <f>SUM(AG223:AG227)</f>
        <v>5</v>
      </c>
      <c r="AH228" s="99"/>
      <c r="AI228" s="100"/>
      <c r="AJ228" s="100"/>
      <c r="AK228" s="100"/>
    </row>
    <row r="229" spans="1:37" ht="25.4" customHeight="1" x14ac:dyDescent="0.25">
      <c r="A229" s="308" t="s">
        <v>2025</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231</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2" t="s">
        <v>76</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69" t="s">
        <v>99</v>
      </c>
      <c r="AE235" s="113" t="s">
        <v>9</v>
      </c>
      <c r="AF235" s="92" t="s">
        <v>1988</v>
      </c>
      <c r="AG235" s="92" t="s">
        <v>1989</v>
      </c>
      <c r="AH235" s="92" t="s">
        <v>1990</v>
      </c>
      <c r="AI235" s="93" t="s">
        <v>1991</v>
      </c>
      <c r="AJ235" s="92"/>
      <c r="AK235" s="93" t="s">
        <v>1992</v>
      </c>
    </row>
    <row r="236" spans="1:37" ht="25.4" customHeight="1" thickTop="1" thickBot="1" x14ac:dyDescent="0.3">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2</v>
      </c>
      <c r="AE236" s="95">
        <f t="shared" ref="AE236:AE247" si="48">IF(AG236=1,AK236,AG236)</f>
        <v>0.17730496453900707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0.17730496453900707</v>
      </c>
    </row>
    <row r="237" spans="1:37" ht="25.4" customHeight="1" thickTop="1" thickBot="1" x14ac:dyDescent="0.3">
      <c r="A237" s="275" t="s">
        <v>141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2</v>
      </c>
      <c r="AE237" s="95">
        <f t="shared" si="48"/>
        <v>0.17730496453900707</v>
      </c>
      <c r="AF237">
        <f t="shared" si="49"/>
        <v>1</v>
      </c>
      <c r="AG237" s="92">
        <f t="shared" si="50"/>
        <v>1</v>
      </c>
      <c r="AH237" s="96">
        <f t="shared" si="51"/>
        <v>1</v>
      </c>
      <c r="AI237" s="97">
        <f t="shared" si="52"/>
        <v>8.3333333333333329E-2</v>
      </c>
      <c r="AJ237" s="97">
        <f t="shared" si="53"/>
        <v>8.3333333333333329E-2</v>
      </c>
      <c r="AK237" s="97">
        <f t="shared" si="54"/>
        <v>0.17730496453900707</v>
      </c>
    </row>
    <row r="238" spans="1:37" ht="25.4" customHeight="1" thickTop="1" thickBot="1" x14ac:dyDescent="0.3">
      <c r="A238" s="275" t="s">
        <v>233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2</v>
      </c>
      <c r="AE238" s="95">
        <f t="shared" si="48"/>
        <v>0.17730496453900707</v>
      </c>
      <c r="AF238">
        <f t="shared" si="49"/>
        <v>1</v>
      </c>
      <c r="AG238" s="92">
        <f t="shared" si="50"/>
        <v>1</v>
      </c>
      <c r="AH238" s="96">
        <f t="shared" si="51"/>
        <v>1</v>
      </c>
      <c r="AI238" s="97">
        <f t="shared" si="52"/>
        <v>8.3333333333333329E-2</v>
      </c>
      <c r="AJ238" s="97">
        <f t="shared" si="53"/>
        <v>8.3333333333333329E-2</v>
      </c>
      <c r="AK238" s="97">
        <f t="shared" si="54"/>
        <v>0.17730496453900707</v>
      </c>
    </row>
    <row r="239" spans="1:37" ht="25.4" customHeight="1" thickTop="1" thickBot="1" x14ac:dyDescent="0.3">
      <c r="A239" s="275" t="s">
        <v>234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2</v>
      </c>
      <c r="AE239" s="95">
        <f t="shared" si="48"/>
        <v>0.17730496453900707</v>
      </c>
      <c r="AF239">
        <f t="shared" si="49"/>
        <v>1</v>
      </c>
      <c r="AG239" s="92">
        <f t="shared" si="50"/>
        <v>1</v>
      </c>
      <c r="AH239" s="96">
        <f t="shared" si="51"/>
        <v>1</v>
      </c>
      <c r="AI239" s="97">
        <f t="shared" si="52"/>
        <v>8.3333333333333329E-2</v>
      </c>
      <c r="AJ239" s="97">
        <f t="shared" si="53"/>
        <v>8.3333333333333329E-2</v>
      </c>
      <c r="AK239" s="97">
        <f t="shared" si="54"/>
        <v>0.17730496453900707</v>
      </c>
    </row>
    <row r="240" spans="1:37" ht="25.4" customHeight="1" thickTop="1" thickBot="1" x14ac:dyDescent="0.3">
      <c r="A240" s="275" t="s">
        <v>235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2</v>
      </c>
      <c r="AE240" s="95">
        <f t="shared" si="48"/>
        <v>0.17730496453900707</v>
      </c>
      <c r="AF240">
        <f t="shared" si="49"/>
        <v>1</v>
      </c>
      <c r="AG240" s="92">
        <f t="shared" si="50"/>
        <v>1</v>
      </c>
      <c r="AH240" s="96">
        <f t="shared" si="51"/>
        <v>1</v>
      </c>
      <c r="AI240" s="97">
        <f t="shared" si="52"/>
        <v>8.3333333333333329E-2</v>
      </c>
      <c r="AJ240" s="97">
        <f t="shared" si="53"/>
        <v>8.3333333333333329E-2</v>
      </c>
      <c r="AK240" s="97">
        <f t="shared" si="54"/>
        <v>0.17730496453900707</v>
      </c>
    </row>
    <row r="241" spans="1:37" ht="25.4" customHeight="1" thickTop="1" thickBot="1" x14ac:dyDescent="0.3">
      <c r="A241" s="275" t="s">
        <v>236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2</v>
      </c>
      <c r="AE241" s="95">
        <f t="shared" si="48"/>
        <v>0.17730496453900707</v>
      </c>
      <c r="AF241">
        <f t="shared" si="49"/>
        <v>1</v>
      </c>
      <c r="AG241" s="92">
        <f t="shared" si="50"/>
        <v>1</v>
      </c>
      <c r="AH241" s="96">
        <f t="shared" si="51"/>
        <v>1</v>
      </c>
      <c r="AI241" s="97">
        <f t="shared" si="52"/>
        <v>8.3333333333333329E-2</v>
      </c>
      <c r="AJ241" s="97">
        <f t="shared" si="53"/>
        <v>8.3333333333333329E-2</v>
      </c>
      <c r="AK241" s="97">
        <f t="shared" si="54"/>
        <v>0.17730496453900707</v>
      </c>
    </row>
    <row r="242" spans="1:37" ht="25.4" customHeight="1" thickTop="1" thickBot="1" x14ac:dyDescent="0.3">
      <c r="A242" s="275" t="s">
        <v>237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2</v>
      </c>
      <c r="AE242" s="95">
        <f t="shared" si="48"/>
        <v>0.17730496453900707</v>
      </c>
      <c r="AF242">
        <f t="shared" si="49"/>
        <v>1</v>
      </c>
      <c r="AG242" s="92">
        <f t="shared" si="50"/>
        <v>1</v>
      </c>
      <c r="AH242" s="96">
        <f t="shared" si="51"/>
        <v>1</v>
      </c>
      <c r="AI242" s="97">
        <f t="shared" si="52"/>
        <v>8.3333333333333329E-2</v>
      </c>
      <c r="AJ242" s="97">
        <f t="shared" si="53"/>
        <v>8.3333333333333329E-2</v>
      </c>
      <c r="AK242" s="97">
        <f t="shared" si="54"/>
        <v>0.17730496453900707</v>
      </c>
    </row>
    <row r="243" spans="1:37" ht="25.4" customHeight="1" thickTop="1" thickBot="1" x14ac:dyDescent="0.3">
      <c r="A243" s="275" t="s">
        <v>238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2</v>
      </c>
      <c r="AE243" s="95">
        <f t="shared" si="48"/>
        <v>0.17730496453900707</v>
      </c>
      <c r="AF243">
        <f t="shared" si="49"/>
        <v>1</v>
      </c>
      <c r="AG243" s="92">
        <f t="shared" si="50"/>
        <v>1</v>
      </c>
      <c r="AH243" s="96">
        <f t="shared" si="51"/>
        <v>1</v>
      </c>
      <c r="AI243" s="97">
        <f t="shared" si="52"/>
        <v>8.3333333333333329E-2</v>
      </c>
      <c r="AJ243" s="97">
        <f t="shared" si="53"/>
        <v>8.3333333333333329E-2</v>
      </c>
      <c r="AK243" s="97">
        <f t="shared" si="54"/>
        <v>0.17730496453900707</v>
      </c>
    </row>
    <row r="244" spans="1:37" ht="25.4" customHeight="1" thickTop="1" thickBot="1" x14ac:dyDescent="0.3">
      <c r="A244" s="275" t="s">
        <v>239</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2</v>
      </c>
      <c r="AE244" s="95">
        <f t="shared" si="48"/>
        <v>0.17730496453900707</v>
      </c>
      <c r="AF244">
        <f t="shared" si="49"/>
        <v>1</v>
      </c>
      <c r="AG244" s="92">
        <f t="shared" si="50"/>
        <v>1</v>
      </c>
      <c r="AH244" s="96">
        <f t="shared" si="51"/>
        <v>1</v>
      </c>
      <c r="AI244" s="97">
        <f t="shared" si="52"/>
        <v>8.3333333333333329E-2</v>
      </c>
      <c r="AJ244" s="97">
        <f t="shared" si="53"/>
        <v>8.3333333333333329E-2</v>
      </c>
      <c r="AK244" s="97">
        <f t="shared" si="54"/>
        <v>0.17730496453900707</v>
      </c>
    </row>
    <row r="245" spans="1:37" ht="25.4" customHeight="1" thickTop="1" thickBot="1" x14ac:dyDescent="0.3">
      <c r="A245" s="275" t="s">
        <v>240</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2</v>
      </c>
      <c r="AE245" s="95">
        <f t="shared" si="48"/>
        <v>0.17730496453900707</v>
      </c>
      <c r="AF245">
        <f t="shared" si="49"/>
        <v>1</v>
      </c>
      <c r="AG245" s="92">
        <f t="shared" si="50"/>
        <v>1</v>
      </c>
      <c r="AH245" s="96">
        <f t="shared" si="51"/>
        <v>1</v>
      </c>
      <c r="AI245" s="97">
        <f t="shared" si="52"/>
        <v>8.3333333333333329E-2</v>
      </c>
      <c r="AJ245" s="97">
        <f t="shared" si="53"/>
        <v>8.3333333333333329E-2</v>
      </c>
      <c r="AK245" s="97">
        <f t="shared" si="54"/>
        <v>0.17730496453900707</v>
      </c>
    </row>
    <row r="246" spans="1:37" ht="25.4" customHeight="1" thickTop="1" thickBot="1" x14ac:dyDescent="0.3">
      <c r="A246" s="275" t="s">
        <v>241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2</v>
      </c>
      <c r="AE246" s="95">
        <f t="shared" si="48"/>
        <v>0.17730496453900707</v>
      </c>
      <c r="AF246">
        <f t="shared" si="49"/>
        <v>1</v>
      </c>
      <c r="AG246" s="92">
        <f t="shared" si="50"/>
        <v>1</v>
      </c>
      <c r="AH246" s="96">
        <f t="shared" si="51"/>
        <v>1</v>
      </c>
      <c r="AI246" s="97">
        <f t="shared" si="52"/>
        <v>8.3333333333333329E-2</v>
      </c>
      <c r="AJ246" s="97">
        <f t="shared" si="53"/>
        <v>8.3333333333333329E-2</v>
      </c>
      <c r="AK246" s="97">
        <f t="shared" si="54"/>
        <v>0.17730496453900707</v>
      </c>
    </row>
    <row r="247" spans="1:37" ht="25.4" customHeight="1" thickTop="1" thickBot="1" x14ac:dyDescent="0.3">
      <c r="A247" s="275" t="s">
        <v>242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2</v>
      </c>
      <c r="AE247" s="95">
        <f t="shared" si="48"/>
        <v>0.17730496453900707</v>
      </c>
      <c r="AF247">
        <f t="shared" si="49"/>
        <v>1</v>
      </c>
      <c r="AG247" s="92">
        <f t="shared" si="50"/>
        <v>1</v>
      </c>
      <c r="AH247" s="96">
        <f t="shared" si="51"/>
        <v>1</v>
      </c>
      <c r="AI247" s="97">
        <f t="shared" si="52"/>
        <v>8.3333333333333329E-2</v>
      </c>
      <c r="AJ247" s="97">
        <f t="shared" si="53"/>
        <v>8.3333333333333329E-2</v>
      </c>
      <c r="AK247" s="97">
        <f t="shared" si="54"/>
        <v>0.17730496453900707</v>
      </c>
    </row>
    <row r="248" spans="1:37" ht="25.4" customHeight="1" thickTop="1" x14ac:dyDescent="0.25">
      <c r="A248" s="321" t="s">
        <v>2026</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5">
        <f>SUM(AE236:AE247)</f>
        <v>2.1276595744680846</v>
      </c>
      <c r="AF248" s="65"/>
      <c r="AG248" s="98">
        <f>SUM(AG236:AG247)</f>
        <v>12</v>
      </c>
      <c r="AH248" s="99"/>
      <c r="AI248" s="100"/>
      <c r="AJ248" s="100"/>
      <c r="AK248" s="100"/>
    </row>
    <row r="249" spans="1:37" ht="25.4" customHeight="1" x14ac:dyDescent="0.25">
      <c r="A249" s="308" t="s">
        <v>2027</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2" t="s">
        <v>111</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11" t="s">
        <v>99</v>
      </c>
      <c r="AE251" s="112" t="s">
        <v>9</v>
      </c>
      <c r="AF251" s="92" t="s">
        <v>1988</v>
      </c>
      <c r="AG251" s="92" t="s">
        <v>1989</v>
      </c>
      <c r="AH251" s="92" t="s">
        <v>1990</v>
      </c>
      <c r="AI251" s="93" t="s">
        <v>1991</v>
      </c>
      <c r="AJ251" s="92"/>
      <c r="AK251" s="93" t="s">
        <v>1992</v>
      </c>
    </row>
    <row r="252" spans="1:37" ht="25.4" customHeight="1" thickTop="1" thickBot="1" x14ac:dyDescent="0.3">
      <c r="A252" s="275" t="s">
        <v>243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2</v>
      </c>
      <c r="AE252" s="95">
        <f>IF(AG252=1,AK252,AG252)</f>
        <v>0.42553191489361702</v>
      </c>
      <c r="AF252">
        <f>AD252/2</f>
        <v>1</v>
      </c>
      <c r="AG252" s="92">
        <f>IF(AND(AF252&gt;=0,AF252&lt;=1),1,"No aplica")</f>
        <v>1</v>
      </c>
      <c r="AH252" s="96">
        <f>AD252/(AG252*2)</f>
        <v>1</v>
      </c>
      <c r="AI252" s="97">
        <f>IF(AG252=1,AG252/$AG$257,"No aplica")</f>
        <v>0.2</v>
      </c>
      <c r="AJ252" s="97">
        <f>AF252*AI252</f>
        <v>0.2</v>
      </c>
      <c r="AK252" s="97">
        <f>AJ252*$AE$23</f>
        <v>0.42553191489361702</v>
      </c>
    </row>
    <row r="253" spans="1:37" ht="25.4" customHeight="1" thickTop="1" thickBot="1" x14ac:dyDescent="0.3">
      <c r="A253" s="275" t="s">
        <v>244</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2</v>
      </c>
      <c r="AE253" s="95">
        <f>IF(AG253=1,AK253,AG253)</f>
        <v>0.42553191489361702</v>
      </c>
      <c r="AF253">
        <f>AD253/2</f>
        <v>1</v>
      </c>
      <c r="AG253" s="92">
        <f>IF(AND(AF253&gt;=0,AF253&lt;=1),1,"No aplica")</f>
        <v>1</v>
      </c>
      <c r="AH253" s="96">
        <f>AD253/(AG253*2)</f>
        <v>1</v>
      </c>
      <c r="AI253" s="97">
        <f>IF(AG253=1,AG253/$AG$257,"No aplica")</f>
        <v>0.2</v>
      </c>
      <c r="AJ253" s="97">
        <f>AF253*AI253</f>
        <v>0.2</v>
      </c>
      <c r="AK253" s="97">
        <f>AJ253*$AE$23</f>
        <v>0.42553191489361702</v>
      </c>
    </row>
    <row r="254" spans="1:37" ht="25.4" customHeight="1" thickTop="1" thickBot="1" x14ac:dyDescent="0.3">
      <c r="A254" s="275" t="s">
        <v>245</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2</v>
      </c>
      <c r="AE254" s="95">
        <f>IF(AG254=1,AK254,AG254)</f>
        <v>0.42553191489361702</v>
      </c>
      <c r="AF254">
        <f>AD254/2</f>
        <v>1</v>
      </c>
      <c r="AG254" s="92">
        <f>IF(AND(AF254&gt;=0,AF254&lt;=1),1,"No aplica")</f>
        <v>1</v>
      </c>
      <c r="AH254" s="96">
        <f>AD254/(AG254*2)</f>
        <v>1</v>
      </c>
      <c r="AI254" s="97">
        <f>IF(AG254=1,AG254/$AG$257,"No aplica")</f>
        <v>0.2</v>
      </c>
      <c r="AJ254" s="97">
        <f>AF254*AI254</f>
        <v>0.2</v>
      </c>
      <c r="AK254" s="97">
        <f>AJ254*$AE$23</f>
        <v>0.42553191489361702</v>
      </c>
    </row>
    <row r="255" spans="1:37" ht="25.4" customHeight="1" thickTop="1" thickBot="1" x14ac:dyDescent="0.3">
      <c r="A255" s="275" t="s">
        <v>246</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2</v>
      </c>
      <c r="AE255" s="95">
        <f>IF(AG255=1,AK255,AG255)</f>
        <v>0.42553191489361702</v>
      </c>
      <c r="AF255">
        <f>AD255/2</f>
        <v>1</v>
      </c>
      <c r="AG255" s="92">
        <f>IF(AND(AF255&gt;=0,AF255&lt;=1),1,"No aplica")</f>
        <v>1</v>
      </c>
      <c r="AH255" s="96">
        <f>AD255/(AG255*2)</f>
        <v>1</v>
      </c>
      <c r="AI255" s="97">
        <f>IF(AG255=1,AG255/$AG$257,"No aplica")</f>
        <v>0.2</v>
      </c>
      <c r="AJ255" s="97">
        <f>AF255*AI255</f>
        <v>0.2</v>
      </c>
      <c r="AK255" s="97">
        <f>AJ255*$AE$23</f>
        <v>0.42553191489361702</v>
      </c>
    </row>
    <row r="256" spans="1:37" ht="25.4" customHeight="1" thickTop="1" thickBot="1" x14ac:dyDescent="0.3">
      <c r="A256" s="275" t="s">
        <v>247</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2</v>
      </c>
      <c r="AE256" s="95">
        <f>IF(AG256=1,AK256,AG256)</f>
        <v>0.42553191489361702</v>
      </c>
      <c r="AF256">
        <f>AD256/2</f>
        <v>1</v>
      </c>
      <c r="AG256" s="92">
        <f>IF(AND(AF256&gt;=0,AF256&lt;=1),1,"No aplica")</f>
        <v>1</v>
      </c>
      <c r="AH256" s="96">
        <f>AD256/(AG256*2)</f>
        <v>1</v>
      </c>
      <c r="AI256" s="97">
        <f>IF(AG256=1,AG256/$AG$257,"No aplica")</f>
        <v>0.2</v>
      </c>
      <c r="AJ256" s="97">
        <f>AF256*AI256</f>
        <v>0.2</v>
      </c>
      <c r="AK256" s="97">
        <f>AJ256*$AE$23</f>
        <v>0.42553191489361702</v>
      </c>
    </row>
    <row r="257" spans="1:37" ht="25.4" customHeight="1" thickTop="1" x14ac:dyDescent="0.25">
      <c r="A257" s="321" t="s">
        <v>2028</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5">
        <f>SUM(AE250:AE256)</f>
        <v>2.1276595744680851</v>
      </c>
      <c r="AF257" s="65"/>
      <c r="AG257" s="98">
        <f>SUM(AG252:AG256)</f>
        <v>5</v>
      </c>
      <c r="AH257" s="99"/>
      <c r="AI257" s="100"/>
      <c r="AJ257" s="100"/>
      <c r="AK257" s="100"/>
    </row>
    <row r="258" spans="1:37" ht="25.4" customHeight="1" x14ac:dyDescent="0.25">
      <c r="A258" s="308" t="s">
        <v>2029</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248</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2" t="s">
        <v>76</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69" t="s">
        <v>99</v>
      </c>
      <c r="AE264" s="113" t="s">
        <v>9</v>
      </c>
      <c r="AF264" s="92" t="s">
        <v>1988</v>
      </c>
      <c r="AG264" s="92" t="s">
        <v>1989</v>
      </c>
      <c r="AH264" s="92" t="s">
        <v>1990</v>
      </c>
      <c r="AI264" s="93" t="s">
        <v>1991</v>
      </c>
      <c r="AJ264" s="92"/>
      <c r="AK264" s="93" t="s">
        <v>1992</v>
      </c>
    </row>
    <row r="265" spans="1:37" ht="25.4" customHeight="1" thickTop="1" thickBot="1" x14ac:dyDescent="0.3">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4" customHeight="1" thickTop="1" thickBot="1" x14ac:dyDescent="0.3">
      <c r="A266" s="275" t="s">
        <v>250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4" customHeight="1" thickTop="1" thickBot="1" x14ac:dyDescent="0.3">
      <c r="A267" s="275" t="s">
        <v>251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4" customHeight="1" thickTop="1" thickBot="1" x14ac:dyDescent="0.3">
      <c r="A268" s="275" t="s">
        <v>252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4" customHeight="1" thickTop="1" thickBot="1" x14ac:dyDescent="0.3">
      <c r="A269" s="275" t="s">
        <v>253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4" customHeight="1" thickTop="1" thickBot="1" x14ac:dyDescent="0.3">
      <c r="A270" s="275" t="s">
        <v>254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4" customHeight="1" thickTop="1" thickBot="1" x14ac:dyDescent="0.3">
      <c r="A271" s="275" t="s">
        <v>255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4" customHeight="1" thickTop="1" thickBot="1" x14ac:dyDescent="0.3">
      <c r="A272" s="275" t="s">
        <v>256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4" customHeight="1" thickTop="1" thickBot="1" x14ac:dyDescent="0.3">
      <c r="A273" s="275" t="s">
        <v>257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4" customHeight="1" thickTop="1" thickBot="1" x14ac:dyDescent="0.3">
      <c r="A274" s="275" t="s">
        <v>258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4" customHeight="1" thickTop="1" thickBot="1" x14ac:dyDescent="0.3">
      <c r="A275" s="275" t="s">
        <v>259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4" customHeight="1" thickTop="1" thickBot="1" x14ac:dyDescent="0.3">
      <c r="A276" s="275" t="s">
        <v>260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4" customHeight="1" thickTop="1" thickBot="1" x14ac:dyDescent="0.3">
      <c r="A277" s="275" t="s">
        <v>261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4" customHeight="1" thickTop="1" thickBot="1" x14ac:dyDescent="0.3">
      <c r="A278" s="275" t="s">
        <v>262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4" customHeight="1" thickTop="1" thickBot="1" x14ac:dyDescent="0.3">
      <c r="A279" s="275" t="s">
        <v>263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4" customHeight="1" thickTop="1" thickBot="1" x14ac:dyDescent="0.3">
      <c r="A280" s="275" t="s">
        <v>264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4" customHeight="1" thickTop="1" thickBot="1" x14ac:dyDescent="0.3">
      <c r="A281" s="275" t="s">
        <v>265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4" customHeight="1" thickTop="1" thickBot="1" x14ac:dyDescent="0.3">
      <c r="A282" s="275" t="s">
        <v>266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4" customHeight="1" thickTop="1" thickBot="1" x14ac:dyDescent="0.3">
      <c r="A283" s="275" t="s">
        <v>267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4" customHeight="1" thickTop="1" thickBot="1" x14ac:dyDescent="0.3">
      <c r="A284" s="275" t="s">
        <v>268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4" customHeight="1" thickTop="1" thickBot="1" x14ac:dyDescent="0.3">
      <c r="A285" s="275" t="s">
        <v>269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4" customHeight="1" thickTop="1" thickBot="1" x14ac:dyDescent="0.3">
      <c r="A286" s="275" t="s">
        <v>270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4" customHeight="1" thickTop="1" thickBot="1" x14ac:dyDescent="0.3">
      <c r="A287" s="275" t="s">
        <v>271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4" customHeight="1" thickTop="1" thickBot="1" x14ac:dyDescent="0.3">
      <c r="A288" s="275" t="s">
        <v>272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4" customHeight="1" thickTop="1" thickBot="1" x14ac:dyDescent="0.3">
      <c r="A289" s="275" t="s">
        <v>273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4" customHeight="1" thickTop="1" thickBot="1" x14ac:dyDescent="0.3">
      <c r="A290" s="275" t="s">
        <v>274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4" customHeight="1" thickTop="1" thickBot="1" x14ac:dyDescent="0.3">
      <c r="A291" s="275" t="s">
        <v>275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4" customHeight="1" thickTop="1" thickBot="1" x14ac:dyDescent="0.3">
      <c r="A292" s="275" t="s">
        <v>276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4" customHeight="1" thickTop="1" thickBot="1" x14ac:dyDescent="0.3">
      <c r="A293" s="275" t="s">
        <v>277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4" customHeight="1" thickTop="1" thickBot="1" x14ac:dyDescent="0.3">
      <c r="A294" s="275" t="s">
        <v>278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4" customHeight="1" thickTop="1" thickBot="1" x14ac:dyDescent="0.3">
      <c r="A295" s="275" t="s">
        <v>279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4" customHeight="1" thickTop="1" thickBot="1" x14ac:dyDescent="0.3">
      <c r="A296" s="275" t="s">
        <v>280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4" customHeight="1" thickTop="1" thickBot="1" x14ac:dyDescent="0.3">
      <c r="A297" s="275" t="s">
        <v>281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4" customHeight="1" thickTop="1" thickBot="1" x14ac:dyDescent="0.3">
      <c r="A298" s="275" t="s">
        <v>282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4" customHeight="1" thickTop="1" thickBot="1" x14ac:dyDescent="0.3">
      <c r="A299" s="275" t="s">
        <v>283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4" customHeight="1" thickTop="1" thickBot="1" x14ac:dyDescent="0.3">
      <c r="A300" s="275" t="s">
        <v>284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4" customHeight="1" thickTop="1" thickBot="1" x14ac:dyDescent="0.3">
      <c r="A301" s="275" t="s">
        <v>285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4" customHeight="1" thickTop="1" thickBot="1" x14ac:dyDescent="0.3">
      <c r="A302" s="275" t="s">
        <v>286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4" customHeight="1" thickTop="1" thickBot="1" x14ac:dyDescent="0.3">
      <c r="A303" s="275" t="s">
        <v>287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4" customHeight="1" thickTop="1" thickBot="1" x14ac:dyDescent="0.3">
      <c r="A304" s="275" t="s">
        <v>288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4" customHeight="1" thickTop="1" thickBot="1" x14ac:dyDescent="0.3">
      <c r="A305" s="275" t="s">
        <v>289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4" customHeight="1" thickTop="1" thickBot="1" x14ac:dyDescent="0.3">
      <c r="A306" s="275" t="s">
        <v>290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4" customHeight="1" thickTop="1" thickBot="1" x14ac:dyDescent="0.3">
      <c r="A307" s="275" t="s">
        <v>291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4" customHeight="1" thickTop="1" thickBot="1" x14ac:dyDescent="0.3">
      <c r="A308" s="275" t="s">
        <v>292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4" customHeight="1" thickTop="1" thickBot="1" x14ac:dyDescent="0.3">
      <c r="A309" s="275" t="s">
        <v>293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4" customHeight="1" thickTop="1" thickBot="1" x14ac:dyDescent="0.3">
      <c r="A310" s="275" t="s">
        <v>294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4" customHeight="1" thickTop="1" thickBot="1" x14ac:dyDescent="0.3">
      <c r="A311" s="275" t="s">
        <v>295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4" customHeight="1" thickTop="1" thickBot="1" x14ac:dyDescent="0.3">
      <c r="A312" s="275" t="s">
        <v>296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4" customHeight="1" thickTop="1" thickBot="1" x14ac:dyDescent="0.3">
      <c r="A313" s="275" t="s">
        <v>297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4" customHeight="1" thickTop="1" thickBot="1" x14ac:dyDescent="0.3">
      <c r="A314" s="275" t="s">
        <v>298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4" customHeight="1" thickTop="1" thickBot="1" x14ac:dyDescent="0.3">
      <c r="A315" s="275" t="s">
        <v>299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4" customHeight="1" thickTop="1" thickBot="1" x14ac:dyDescent="0.3">
      <c r="A316" s="275" t="s">
        <v>300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4" customHeight="1" thickTop="1" thickBot="1" x14ac:dyDescent="0.3">
      <c r="A317" s="275" t="s">
        <v>301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4" customHeight="1" thickTop="1" thickBot="1" x14ac:dyDescent="0.3">
      <c r="A318" s="275" t="s">
        <v>302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4" customHeight="1" thickTop="1" thickBot="1" x14ac:dyDescent="0.3">
      <c r="A319" s="275" t="s">
        <v>303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4" customHeight="1" thickTop="1" thickBot="1" x14ac:dyDescent="0.3">
      <c r="A320" s="275" t="s">
        <v>304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4" customHeight="1" thickTop="1" thickBot="1" x14ac:dyDescent="0.3">
      <c r="A321" s="275" t="s">
        <v>305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4" customHeight="1" thickTop="1" thickBot="1" x14ac:dyDescent="0.3">
      <c r="A322" s="275" t="s">
        <v>306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4" customHeight="1" thickTop="1" thickBot="1" x14ac:dyDescent="0.3">
      <c r="A323" s="275" t="s">
        <v>307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4" customHeight="1" thickTop="1" thickBot="1" x14ac:dyDescent="0.3">
      <c r="A324" s="275" t="s">
        <v>308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4" customHeight="1" thickTop="1" thickBot="1" x14ac:dyDescent="0.3">
      <c r="A325" s="275" t="s">
        <v>309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4" customHeight="1" thickTop="1" thickBot="1" x14ac:dyDescent="0.3">
      <c r="A326" s="275" t="s">
        <v>310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4" customHeight="1" thickTop="1" thickBot="1" x14ac:dyDescent="0.3">
      <c r="A327" s="275" t="s">
        <v>311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4" customHeight="1" thickTop="1" thickBot="1" x14ac:dyDescent="0.3">
      <c r="A328" s="275" t="s">
        <v>312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4" customHeight="1" thickTop="1" thickBot="1" x14ac:dyDescent="0.3">
      <c r="A329" s="275" t="s">
        <v>313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4" customHeight="1" thickTop="1" thickBot="1" x14ac:dyDescent="0.3">
      <c r="A330" s="275" t="s">
        <v>314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4" customHeight="1" thickTop="1" thickBot="1" x14ac:dyDescent="0.3">
      <c r="A331" s="275" t="s">
        <v>315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4" customHeight="1" thickTop="1" thickBot="1" x14ac:dyDescent="0.3">
      <c r="A332" s="275" t="s">
        <v>316</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4" customHeight="1" thickTop="1" thickBot="1" x14ac:dyDescent="0.3">
      <c r="A333" s="275" t="s">
        <v>317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4" customHeight="1" thickTop="1" thickBot="1" x14ac:dyDescent="0.3">
      <c r="A334" s="275" t="s">
        <v>318</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4" customHeight="1" thickTop="1" thickBot="1" x14ac:dyDescent="0.3">
      <c r="A335" s="275" t="s">
        <v>319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4" customHeight="1" thickTop="1" thickBot="1" x14ac:dyDescent="0.3">
      <c r="A336" s="275" t="s">
        <v>320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7" s="63" customFormat="1" ht="25.4" customHeight="1" thickTop="1" thickBot="1" x14ac:dyDescent="0.3">
      <c r="A337" s="275" t="s">
        <v>321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2</v>
      </c>
      <c r="AE337" s="95">
        <f t="shared" si="62"/>
        <v>2.9146021568055958E-2</v>
      </c>
      <c r="AF337">
        <f t="shared" si="63"/>
        <v>1</v>
      </c>
      <c r="AG337" s="92">
        <f t="shared" si="64"/>
        <v>1</v>
      </c>
      <c r="AH337" s="96">
        <f t="shared" si="65"/>
        <v>1</v>
      </c>
      <c r="AI337" s="97">
        <f t="shared" si="66"/>
        <v>1.3698630136986301E-2</v>
      </c>
      <c r="AJ337" s="97">
        <f t="shared" si="67"/>
        <v>1.3698630136986301E-2</v>
      </c>
      <c r="AK337" s="97">
        <f t="shared" si="68"/>
        <v>2.9146021568055958E-2</v>
      </c>
    </row>
    <row r="338" spans="1:37" ht="25.4" customHeight="1" thickTop="1" x14ac:dyDescent="0.25">
      <c r="A338" s="321" t="s">
        <v>2030</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5">
        <f>SUM(AE265:AE337)</f>
        <v>2.1276595744680828</v>
      </c>
      <c r="AF338" s="65"/>
      <c r="AG338" s="98">
        <f>SUM(AG265:AG337)</f>
        <v>73</v>
      </c>
      <c r="AH338" s="99"/>
      <c r="AI338" s="100"/>
      <c r="AJ338" s="100"/>
      <c r="AK338" s="100"/>
    </row>
    <row r="339" spans="1:37" ht="25.4" customHeight="1" x14ac:dyDescent="0.25">
      <c r="A339" s="308" t="s">
        <v>2031</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5">
        <f>AE338/$AE$23*100</f>
        <v>99.999999999999901</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2" t="s">
        <v>111</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11" t="s">
        <v>99</v>
      </c>
      <c r="AE341" s="112" t="s">
        <v>9</v>
      </c>
      <c r="AF341" s="92" t="s">
        <v>1988</v>
      </c>
      <c r="AG341" s="92" t="s">
        <v>1989</v>
      </c>
      <c r="AH341" s="92" t="s">
        <v>1990</v>
      </c>
      <c r="AI341" s="93" t="s">
        <v>1991</v>
      </c>
      <c r="AJ341" s="92"/>
      <c r="AK341" s="93" t="s">
        <v>1992</v>
      </c>
    </row>
    <row r="342" spans="1:37" ht="25.4" customHeight="1" thickTop="1" thickBot="1" x14ac:dyDescent="0.3">
      <c r="A342" s="275" t="s">
        <v>323</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2</v>
      </c>
      <c r="AE342" s="95">
        <f>IF(AG342=1,AK342,AG342)</f>
        <v>0.42553191489361702</v>
      </c>
      <c r="AF342">
        <f>AD342/2</f>
        <v>1</v>
      </c>
      <c r="AG342" s="92">
        <f>IF(AND(AF342&gt;=0,AF342&lt;=1),1,"No aplica")</f>
        <v>1</v>
      </c>
      <c r="AH342" s="96">
        <f>AD342/(AG342*2)</f>
        <v>1</v>
      </c>
      <c r="AI342" s="97">
        <f>IF(AG342=1,AG342/$AG$347,"No aplica")</f>
        <v>0.2</v>
      </c>
      <c r="AJ342" s="97">
        <f>AF342*AI342</f>
        <v>0.2</v>
      </c>
      <c r="AK342" s="97">
        <f>AJ342*$AE$23</f>
        <v>0.42553191489361702</v>
      </c>
    </row>
    <row r="343" spans="1:37" ht="25.4" customHeight="1" thickTop="1" thickBot="1" x14ac:dyDescent="0.3">
      <c r="A343" s="275" t="s">
        <v>324</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2</v>
      </c>
      <c r="AE343" s="95">
        <f>IF(AG343=1,AK343,AG343)</f>
        <v>0.42553191489361702</v>
      </c>
      <c r="AF343">
        <f>AD343/2</f>
        <v>1</v>
      </c>
      <c r="AG343" s="92">
        <f>IF(AND(AF343&gt;=0,AF343&lt;=1),1,"No aplica")</f>
        <v>1</v>
      </c>
      <c r="AH343" s="96">
        <f>AD343/(AG343*2)</f>
        <v>1</v>
      </c>
      <c r="AI343" s="97">
        <f>IF(AG343=1,AG343/$AG$347,"No aplica")</f>
        <v>0.2</v>
      </c>
      <c r="AJ343" s="97">
        <f>AF343*AI343</f>
        <v>0.2</v>
      </c>
      <c r="AK343" s="97">
        <f>AJ343*$AE$23</f>
        <v>0.42553191489361702</v>
      </c>
    </row>
    <row r="344" spans="1:37" ht="25.4" customHeight="1" thickTop="1" thickBot="1" x14ac:dyDescent="0.3">
      <c r="A344" s="275" t="s">
        <v>325</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1</v>
      </c>
      <c r="AE344" s="95">
        <f>IF(AG344=1,AK344,AG344)</f>
        <v>0.21276595744680851</v>
      </c>
      <c r="AF344">
        <f>AD344/2</f>
        <v>0.5</v>
      </c>
      <c r="AG344" s="92">
        <f>IF(AND(AF344&gt;=0,AF344&lt;=1),1,"No aplica")</f>
        <v>1</v>
      </c>
      <c r="AH344" s="96">
        <f>AD344/(AG344*2)</f>
        <v>0.5</v>
      </c>
      <c r="AI344" s="97">
        <f>IF(AG344=1,AG344/$AG$347,"No aplica")</f>
        <v>0.2</v>
      </c>
      <c r="AJ344" s="97">
        <f>AF344*AI344</f>
        <v>0.1</v>
      </c>
      <c r="AK344" s="97">
        <f>AJ344*$AE$23</f>
        <v>0.21276595744680851</v>
      </c>
    </row>
    <row r="345" spans="1:37" ht="25.4" customHeight="1" thickTop="1" thickBot="1" x14ac:dyDescent="0.3">
      <c r="A345" s="275" t="s">
        <v>327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2</v>
      </c>
      <c r="AE345" s="95">
        <f>IF(AG345=1,AK345,AG345)</f>
        <v>0.42553191489361702</v>
      </c>
      <c r="AF345">
        <f>AD345/2</f>
        <v>1</v>
      </c>
      <c r="AG345" s="92">
        <f>IF(AND(AF345&gt;=0,AF345&lt;=1),1,"No aplica")</f>
        <v>1</v>
      </c>
      <c r="AH345" s="96">
        <f>AD345/(AG345*2)</f>
        <v>1</v>
      </c>
      <c r="AI345" s="97">
        <f>IF(AG345=1,AG345/$AG$347,"No aplica")</f>
        <v>0.2</v>
      </c>
      <c r="AJ345" s="97">
        <f>AF345*AI345</f>
        <v>0.2</v>
      </c>
      <c r="AK345" s="97">
        <f>AJ345*$AE$23</f>
        <v>0.42553191489361702</v>
      </c>
    </row>
    <row r="346" spans="1:37" ht="25.4" customHeight="1" thickTop="1" thickBot="1" x14ac:dyDescent="0.3">
      <c r="A346" s="275" t="s">
        <v>328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2</v>
      </c>
      <c r="AE346" s="95">
        <f>IF(AG346=1,AK346,AG346)</f>
        <v>0.42553191489361702</v>
      </c>
      <c r="AF346">
        <f>AD346/2</f>
        <v>1</v>
      </c>
      <c r="AG346" s="92">
        <f>IF(AND(AF346&gt;=0,AF346&lt;=1),1,"No aplica")</f>
        <v>1</v>
      </c>
      <c r="AH346" s="96">
        <f>AD346/(AG346*2)</f>
        <v>1</v>
      </c>
      <c r="AI346" s="97">
        <f>IF(AG346=1,AG346/$AG$347,"No aplica")</f>
        <v>0.2</v>
      </c>
      <c r="AJ346" s="97">
        <f>AF346*AI346</f>
        <v>0.2</v>
      </c>
      <c r="AK346" s="97">
        <f>AJ346*$AE$23</f>
        <v>0.42553191489361702</v>
      </c>
    </row>
    <row r="347" spans="1:37" ht="25.4" customHeight="1" thickTop="1" x14ac:dyDescent="0.25">
      <c r="A347" s="321" t="s">
        <v>2032</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5">
        <f>SUM(AE340:AE346)</f>
        <v>1.9148936170212765</v>
      </c>
      <c r="AF347" s="65"/>
      <c r="AG347" s="98">
        <f>SUM(AG342:AG346)</f>
        <v>5</v>
      </c>
      <c r="AH347" s="99"/>
      <c r="AI347" s="100"/>
      <c r="AJ347" s="100"/>
      <c r="AK347" s="100"/>
    </row>
    <row r="348" spans="1:37" ht="25.4" customHeight="1" x14ac:dyDescent="0.25">
      <c r="A348" s="308" t="s">
        <v>2033</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5">
        <f>AE347/$AE$23*100</f>
        <v>89.999999999999986</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0" t="s">
        <v>329</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2" t="s">
        <v>76</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69" t="s">
        <v>99</v>
      </c>
      <c r="AE354" s="113" t="s">
        <v>9</v>
      </c>
      <c r="AF354" s="92" t="s">
        <v>1988</v>
      </c>
      <c r="AG354" s="92" t="s">
        <v>1989</v>
      </c>
      <c r="AH354" s="92" t="s">
        <v>1990</v>
      </c>
      <c r="AI354" s="93" t="s">
        <v>1991</v>
      </c>
      <c r="AJ354" s="92"/>
      <c r="AK354" s="93" t="s">
        <v>1992</v>
      </c>
    </row>
    <row r="355" spans="1:37" ht="25.4" customHeight="1" thickTop="1" thickBot="1" x14ac:dyDescent="0.3">
      <c r="A355" s="275" t="s">
        <v>331</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4" customHeight="1" thickTop="1" thickBot="1" x14ac:dyDescent="0.3">
      <c r="A356" s="275" t="s">
        <v>250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4" customHeight="1" thickTop="1" thickBot="1" x14ac:dyDescent="0.3">
      <c r="A357" s="275" t="s">
        <v>332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4" customHeight="1" thickTop="1" thickBot="1" x14ac:dyDescent="0.3">
      <c r="A358" s="275" t="s">
        <v>333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4" customHeight="1" thickTop="1" thickBot="1" x14ac:dyDescent="0.3">
      <c r="A359" s="275" t="s">
        <v>334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4" customHeight="1" thickTop="1" thickBot="1" x14ac:dyDescent="0.3">
      <c r="A360" s="275" t="s">
        <v>335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4" customHeight="1" thickTop="1" thickBot="1" x14ac:dyDescent="0.3">
      <c r="A361" s="275" t="s">
        <v>336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4" customHeight="1" thickTop="1" thickBot="1" x14ac:dyDescent="0.3">
      <c r="A362" s="275" t="s">
        <v>337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4" customHeight="1" thickTop="1" thickBot="1" x14ac:dyDescent="0.3">
      <c r="A363" s="275" t="s">
        <v>338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4" customHeight="1" thickTop="1" thickBot="1" x14ac:dyDescent="0.3">
      <c r="A364" s="275" t="s">
        <v>339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4" customHeight="1" thickTop="1" thickBot="1" x14ac:dyDescent="0.3">
      <c r="A365" s="275" t="s">
        <v>340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4" customHeight="1" thickTop="1" thickBot="1" x14ac:dyDescent="0.3">
      <c r="A366" s="275" t="s">
        <v>341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4" customHeight="1" thickTop="1" thickBot="1" x14ac:dyDescent="0.3">
      <c r="A367" s="275" t="s">
        <v>342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4" customHeight="1" thickTop="1" thickBot="1" x14ac:dyDescent="0.3">
      <c r="A368" s="275" t="s">
        <v>343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4" customHeight="1" thickTop="1" thickBot="1" x14ac:dyDescent="0.3">
      <c r="A369" s="275" t="s">
        <v>344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4" customHeight="1" thickTop="1" thickBot="1" x14ac:dyDescent="0.3">
      <c r="A370" s="275" t="s">
        <v>345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4" customHeight="1" thickTop="1" thickBot="1" x14ac:dyDescent="0.3">
      <c r="A371" s="275" t="s">
        <v>346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4" customHeight="1" thickTop="1" thickBot="1" x14ac:dyDescent="0.3">
      <c r="A372" s="275" t="s">
        <v>347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4" customHeight="1" thickTop="1" thickBot="1" x14ac:dyDescent="0.3">
      <c r="A373" s="275" t="s">
        <v>348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4" customHeight="1" thickTop="1" thickBot="1" x14ac:dyDescent="0.3">
      <c r="A374" s="275" t="s">
        <v>349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4" customHeight="1" thickTop="1" thickBot="1" x14ac:dyDescent="0.3">
      <c r="A375" s="275" t="s">
        <v>350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4" customHeight="1" thickTop="1" thickBot="1" x14ac:dyDescent="0.3">
      <c r="A376" s="275" t="s">
        <v>351</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4" customHeight="1" thickTop="1" thickBot="1" x14ac:dyDescent="0.3">
      <c r="A377" s="275" t="s">
        <v>352</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4" customHeight="1" thickTop="1" thickBot="1" x14ac:dyDescent="0.3">
      <c r="A378" s="275" t="s">
        <v>353</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4" customHeight="1" thickTop="1" thickBot="1" x14ac:dyDescent="0.3">
      <c r="A379" s="275" t="s">
        <v>354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4" customHeight="1" thickTop="1" thickBot="1" x14ac:dyDescent="0.3">
      <c r="A380" s="275" t="s">
        <v>355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4" customHeight="1" thickTop="1" thickBot="1" x14ac:dyDescent="0.3">
      <c r="A381" s="275" t="s">
        <v>356</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4" customHeight="1" thickTop="1" thickBot="1" x14ac:dyDescent="0.3">
      <c r="A382" s="275" t="s">
        <v>357</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4" customHeight="1" thickTop="1" x14ac:dyDescent="0.25">
      <c r="A383" s="321" t="s">
        <v>2034</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5">
        <f>SUM(AE355:AE382)</f>
        <v>2.127659574468086</v>
      </c>
      <c r="AF383" s="65"/>
      <c r="AG383" s="98">
        <f>SUM(AG355:AG382)</f>
        <v>28</v>
      </c>
      <c r="AH383" s="99"/>
      <c r="AI383" s="100"/>
      <c r="AJ383" s="100"/>
      <c r="AK383" s="100"/>
    </row>
    <row r="384" spans="1:37" ht="25.4" customHeight="1" x14ac:dyDescent="0.25">
      <c r="A384" s="308" t="s">
        <v>2035</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5">
        <f>AE383/$AE$23*100</f>
        <v>100.00000000000004</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2" t="s">
        <v>111</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11" t="s">
        <v>99</v>
      </c>
      <c r="AE386" s="112" t="s">
        <v>9</v>
      </c>
      <c r="AF386" s="92" t="s">
        <v>1988</v>
      </c>
      <c r="AG386" s="92" t="s">
        <v>1989</v>
      </c>
      <c r="AH386" s="92" t="s">
        <v>1990</v>
      </c>
      <c r="AI386" s="93" t="s">
        <v>1991</v>
      </c>
      <c r="AJ386" s="92"/>
      <c r="AK386" s="93" t="s">
        <v>1992</v>
      </c>
    </row>
    <row r="387" spans="1:37" ht="25.4" customHeight="1" thickTop="1" thickBot="1" x14ac:dyDescent="0.3">
      <c r="A387" s="275" t="s">
        <v>358</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4" customHeight="1" thickTop="1" thickBot="1" x14ac:dyDescent="0.3">
      <c r="A388" s="275" t="s">
        <v>359</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4" customHeight="1" thickTop="1" thickBot="1" x14ac:dyDescent="0.3">
      <c r="A389" s="275" t="s">
        <v>360</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4" customHeight="1" thickTop="1" thickBot="1" x14ac:dyDescent="0.3">
      <c r="A390" s="275" t="s">
        <v>361</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4" customHeight="1" thickTop="1" thickBot="1" x14ac:dyDescent="0.3">
      <c r="A391" s="275" t="s">
        <v>362</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4" customHeight="1" thickTop="1" x14ac:dyDescent="0.25">
      <c r="A392" s="321" t="s">
        <v>2036</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5">
        <f>SUM(AE385:AE391)</f>
        <v>2.1276595744680851</v>
      </c>
      <c r="AF392" s="65"/>
      <c r="AG392" s="98">
        <f>SUM(AG387:AG391)</f>
        <v>5</v>
      </c>
      <c r="AH392" s="99"/>
      <c r="AI392" s="100"/>
      <c r="AJ392" s="100"/>
      <c r="AK392" s="100"/>
    </row>
    <row r="393" spans="1:37" ht="25.4" customHeight="1" x14ac:dyDescent="0.25">
      <c r="A393" s="308" t="s">
        <v>2037</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363</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2" t="s">
        <v>76</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69" t="s">
        <v>99</v>
      </c>
      <c r="AE399" s="113" t="s">
        <v>9</v>
      </c>
      <c r="AF399" s="92" t="s">
        <v>1988</v>
      </c>
      <c r="AG399" s="92" t="s">
        <v>1989</v>
      </c>
      <c r="AH399" s="92" t="s">
        <v>1990</v>
      </c>
      <c r="AI399" s="93" t="s">
        <v>1991</v>
      </c>
      <c r="AJ399" s="92"/>
      <c r="AK399" s="93" t="s">
        <v>1992</v>
      </c>
    </row>
    <row r="400" spans="1:37" ht="25.4" customHeight="1" thickTop="1" thickBot="1" x14ac:dyDescent="0.3">
      <c r="A400" s="275" t="s">
        <v>365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2</v>
      </c>
      <c r="AE400" s="95">
        <f t="shared" ref="AE400:AE421" si="76">IF(AG400=1,AK400,AG400)</f>
        <v>9.6711798839458421E-2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9.6711798839458421E-2</v>
      </c>
    </row>
    <row r="401" spans="1:37" ht="25.4" customHeight="1" thickTop="1" thickBot="1" x14ac:dyDescent="0.3">
      <c r="A401" s="275" t="s">
        <v>141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2</v>
      </c>
      <c r="AE401" s="95">
        <f t="shared" si="76"/>
        <v>9.6711798839458421E-2</v>
      </c>
      <c r="AF401">
        <f t="shared" si="77"/>
        <v>1</v>
      </c>
      <c r="AG401" s="92">
        <f t="shared" si="78"/>
        <v>1</v>
      </c>
      <c r="AH401" s="96">
        <f t="shared" si="79"/>
        <v>1</v>
      </c>
      <c r="AI401" s="97">
        <f t="shared" si="80"/>
        <v>4.5454545454545456E-2</v>
      </c>
      <c r="AJ401" s="97">
        <f t="shared" si="81"/>
        <v>4.5454545454545456E-2</v>
      </c>
      <c r="AK401" s="97">
        <f t="shared" si="82"/>
        <v>9.6711798839458421E-2</v>
      </c>
    </row>
    <row r="402" spans="1:37" ht="25.4" customHeight="1" thickTop="1" thickBot="1" x14ac:dyDescent="0.3">
      <c r="A402" s="275" t="s">
        <v>366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2</v>
      </c>
      <c r="AE402" s="95">
        <f t="shared" si="76"/>
        <v>9.6711798839458421E-2</v>
      </c>
      <c r="AF402">
        <f t="shared" si="77"/>
        <v>1</v>
      </c>
      <c r="AG402" s="92">
        <f t="shared" si="78"/>
        <v>1</v>
      </c>
      <c r="AH402" s="96">
        <f t="shared" si="79"/>
        <v>1</v>
      </c>
      <c r="AI402" s="97">
        <f t="shared" si="80"/>
        <v>4.5454545454545456E-2</v>
      </c>
      <c r="AJ402" s="97">
        <f t="shared" si="81"/>
        <v>4.5454545454545456E-2</v>
      </c>
      <c r="AK402" s="97">
        <f t="shared" si="82"/>
        <v>9.6711798839458421E-2</v>
      </c>
    </row>
    <row r="403" spans="1:37" ht="25.4" customHeight="1" thickTop="1" thickBot="1" x14ac:dyDescent="0.3">
      <c r="A403" s="275" t="s">
        <v>367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2</v>
      </c>
      <c r="AE403" s="95">
        <f t="shared" si="76"/>
        <v>9.6711798839458421E-2</v>
      </c>
      <c r="AF403">
        <f t="shared" si="77"/>
        <v>1</v>
      </c>
      <c r="AG403" s="92">
        <f t="shared" si="78"/>
        <v>1</v>
      </c>
      <c r="AH403" s="96">
        <f t="shared" si="79"/>
        <v>1</v>
      </c>
      <c r="AI403" s="97">
        <f t="shared" si="80"/>
        <v>4.5454545454545456E-2</v>
      </c>
      <c r="AJ403" s="97">
        <f t="shared" si="81"/>
        <v>4.5454545454545456E-2</v>
      </c>
      <c r="AK403" s="97">
        <f t="shared" si="82"/>
        <v>9.6711798839458421E-2</v>
      </c>
    </row>
    <row r="404" spans="1:37" ht="25.4" customHeight="1" thickTop="1" thickBot="1" x14ac:dyDescent="0.3">
      <c r="A404" s="275" t="s">
        <v>368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2</v>
      </c>
      <c r="AE404" s="95">
        <f t="shared" si="76"/>
        <v>9.6711798839458421E-2</v>
      </c>
      <c r="AF404">
        <f t="shared" si="77"/>
        <v>1</v>
      </c>
      <c r="AG404" s="92">
        <f t="shared" si="78"/>
        <v>1</v>
      </c>
      <c r="AH404" s="96">
        <f t="shared" si="79"/>
        <v>1</v>
      </c>
      <c r="AI404" s="97">
        <f t="shared" si="80"/>
        <v>4.5454545454545456E-2</v>
      </c>
      <c r="AJ404" s="97">
        <f t="shared" si="81"/>
        <v>4.5454545454545456E-2</v>
      </c>
      <c r="AK404" s="97">
        <f t="shared" si="82"/>
        <v>9.6711798839458421E-2</v>
      </c>
    </row>
    <row r="405" spans="1:37" ht="25.4" customHeight="1" thickTop="1" thickBot="1" x14ac:dyDescent="0.3">
      <c r="A405" s="275" t="s">
        <v>369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2</v>
      </c>
      <c r="AE405" s="95">
        <f t="shared" si="76"/>
        <v>9.6711798839458421E-2</v>
      </c>
      <c r="AF405">
        <f t="shared" si="77"/>
        <v>1</v>
      </c>
      <c r="AG405" s="92">
        <f t="shared" si="78"/>
        <v>1</v>
      </c>
      <c r="AH405" s="96">
        <f t="shared" si="79"/>
        <v>1</v>
      </c>
      <c r="AI405" s="97">
        <f t="shared" si="80"/>
        <v>4.5454545454545456E-2</v>
      </c>
      <c r="AJ405" s="97">
        <f t="shared" si="81"/>
        <v>4.5454545454545456E-2</v>
      </c>
      <c r="AK405" s="97">
        <f t="shared" si="82"/>
        <v>9.6711798839458421E-2</v>
      </c>
    </row>
    <row r="406" spans="1:37" ht="25.4" customHeight="1" thickTop="1" thickBot="1" x14ac:dyDescent="0.3">
      <c r="A406" s="275" t="s">
        <v>370</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2</v>
      </c>
      <c r="AE406" s="95">
        <f t="shared" si="76"/>
        <v>9.6711798839458421E-2</v>
      </c>
      <c r="AF406">
        <f t="shared" si="77"/>
        <v>1</v>
      </c>
      <c r="AG406" s="92">
        <f t="shared" si="78"/>
        <v>1</v>
      </c>
      <c r="AH406" s="96">
        <f t="shared" si="79"/>
        <v>1</v>
      </c>
      <c r="AI406" s="97">
        <f t="shared" si="80"/>
        <v>4.5454545454545456E-2</v>
      </c>
      <c r="AJ406" s="97">
        <f t="shared" si="81"/>
        <v>4.5454545454545456E-2</v>
      </c>
      <c r="AK406" s="97">
        <f t="shared" si="82"/>
        <v>9.6711798839458421E-2</v>
      </c>
    </row>
    <row r="407" spans="1:37" ht="25.4" customHeight="1" thickTop="1" thickBot="1" x14ac:dyDescent="0.3">
      <c r="A407" s="275" t="s">
        <v>371</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2</v>
      </c>
      <c r="AE407" s="95">
        <f t="shared" si="76"/>
        <v>9.6711798839458421E-2</v>
      </c>
      <c r="AF407">
        <f t="shared" si="77"/>
        <v>1</v>
      </c>
      <c r="AG407" s="92">
        <f t="shared" si="78"/>
        <v>1</v>
      </c>
      <c r="AH407" s="96">
        <f t="shared" si="79"/>
        <v>1</v>
      </c>
      <c r="AI407" s="97">
        <f t="shared" si="80"/>
        <v>4.5454545454545456E-2</v>
      </c>
      <c r="AJ407" s="97">
        <f t="shared" si="81"/>
        <v>4.5454545454545456E-2</v>
      </c>
      <c r="AK407" s="97">
        <f t="shared" si="82"/>
        <v>9.6711798839458421E-2</v>
      </c>
    </row>
    <row r="408" spans="1:37" ht="25.4" customHeight="1" thickTop="1" thickBot="1" x14ac:dyDescent="0.3">
      <c r="A408" s="275" t="s">
        <v>372</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2</v>
      </c>
      <c r="AE408" s="95">
        <f t="shared" si="76"/>
        <v>9.6711798839458421E-2</v>
      </c>
      <c r="AF408">
        <f t="shared" si="77"/>
        <v>1</v>
      </c>
      <c r="AG408" s="92">
        <f t="shared" si="78"/>
        <v>1</v>
      </c>
      <c r="AH408" s="96">
        <f t="shared" si="79"/>
        <v>1</v>
      </c>
      <c r="AI408" s="97">
        <f t="shared" si="80"/>
        <v>4.5454545454545456E-2</v>
      </c>
      <c r="AJ408" s="97">
        <f t="shared" si="81"/>
        <v>4.5454545454545456E-2</v>
      </c>
      <c r="AK408" s="97">
        <f t="shared" si="82"/>
        <v>9.6711798839458421E-2</v>
      </c>
    </row>
    <row r="409" spans="1:37" ht="25.4" customHeight="1" thickTop="1" thickBot="1" x14ac:dyDescent="0.3">
      <c r="A409" s="275" t="s">
        <v>373</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2</v>
      </c>
      <c r="AE409" s="95">
        <f t="shared" si="76"/>
        <v>9.6711798839458421E-2</v>
      </c>
      <c r="AF409">
        <f t="shared" si="77"/>
        <v>1</v>
      </c>
      <c r="AG409" s="92">
        <f t="shared" si="78"/>
        <v>1</v>
      </c>
      <c r="AH409" s="96">
        <f t="shared" si="79"/>
        <v>1</v>
      </c>
      <c r="AI409" s="97">
        <f t="shared" si="80"/>
        <v>4.5454545454545456E-2</v>
      </c>
      <c r="AJ409" s="97">
        <f t="shared" si="81"/>
        <v>4.5454545454545456E-2</v>
      </c>
      <c r="AK409" s="97">
        <f t="shared" si="82"/>
        <v>9.6711798839458421E-2</v>
      </c>
    </row>
    <row r="410" spans="1:37" ht="25.4" customHeight="1" thickTop="1" thickBot="1" x14ac:dyDescent="0.3">
      <c r="A410" s="275" t="s">
        <v>374</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2</v>
      </c>
      <c r="AE410" s="95">
        <f t="shared" si="76"/>
        <v>9.6711798839458421E-2</v>
      </c>
      <c r="AF410">
        <f t="shared" si="77"/>
        <v>1</v>
      </c>
      <c r="AG410" s="92">
        <f t="shared" si="78"/>
        <v>1</v>
      </c>
      <c r="AH410" s="96">
        <f t="shared" si="79"/>
        <v>1</v>
      </c>
      <c r="AI410" s="97">
        <f t="shared" si="80"/>
        <v>4.5454545454545456E-2</v>
      </c>
      <c r="AJ410" s="97">
        <f t="shared" si="81"/>
        <v>4.5454545454545456E-2</v>
      </c>
      <c r="AK410" s="97">
        <f t="shared" si="82"/>
        <v>9.6711798839458421E-2</v>
      </c>
    </row>
    <row r="411" spans="1:37" ht="25.4" customHeight="1" thickTop="1" thickBot="1" x14ac:dyDescent="0.3">
      <c r="A411" s="275" t="s">
        <v>129</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2</v>
      </c>
      <c r="AE411" s="95">
        <f t="shared" si="76"/>
        <v>9.6711798839458421E-2</v>
      </c>
      <c r="AF411">
        <f t="shared" si="77"/>
        <v>1</v>
      </c>
      <c r="AG411" s="92">
        <f t="shared" si="78"/>
        <v>1</v>
      </c>
      <c r="AH411" s="96">
        <f t="shared" si="79"/>
        <v>1</v>
      </c>
      <c r="AI411" s="97">
        <f t="shared" si="80"/>
        <v>4.5454545454545456E-2</v>
      </c>
      <c r="AJ411" s="97">
        <f t="shared" si="81"/>
        <v>4.5454545454545456E-2</v>
      </c>
      <c r="AK411" s="97">
        <f t="shared" si="82"/>
        <v>9.6711798839458421E-2</v>
      </c>
    </row>
    <row r="412" spans="1:37" ht="25.4" customHeight="1" thickTop="1" thickBot="1" x14ac:dyDescent="0.3">
      <c r="A412" s="275" t="s">
        <v>375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2</v>
      </c>
      <c r="AE412" s="95">
        <f t="shared" si="76"/>
        <v>9.6711798839458421E-2</v>
      </c>
      <c r="AF412">
        <f t="shared" si="77"/>
        <v>1</v>
      </c>
      <c r="AG412" s="92">
        <f t="shared" si="78"/>
        <v>1</v>
      </c>
      <c r="AH412" s="96">
        <f t="shared" si="79"/>
        <v>1</v>
      </c>
      <c r="AI412" s="97">
        <f t="shared" si="80"/>
        <v>4.5454545454545456E-2</v>
      </c>
      <c r="AJ412" s="97">
        <f t="shared" si="81"/>
        <v>4.5454545454545456E-2</v>
      </c>
      <c r="AK412" s="97">
        <f t="shared" si="82"/>
        <v>9.6711798839458421E-2</v>
      </c>
    </row>
    <row r="413" spans="1:37" ht="25.4" customHeight="1" thickTop="1" thickBot="1" x14ac:dyDescent="0.3">
      <c r="A413" s="275" t="s">
        <v>376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2</v>
      </c>
      <c r="AE413" s="95">
        <f t="shared" si="76"/>
        <v>9.6711798839458421E-2</v>
      </c>
      <c r="AF413">
        <f t="shared" si="77"/>
        <v>1</v>
      </c>
      <c r="AG413" s="92">
        <f t="shared" si="78"/>
        <v>1</v>
      </c>
      <c r="AH413" s="96">
        <f t="shared" si="79"/>
        <v>1</v>
      </c>
      <c r="AI413" s="97">
        <f t="shared" si="80"/>
        <v>4.5454545454545456E-2</v>
      </c>
      <c r="AJ413" s="97">
        <f t="shared" si="81"/>
        <v>4.5454545454545456E-2</v>
      </c>
      <c r="AK413" s="97">
        <f t="shared" si="82"/>
        <v>9.6711798839458421E-2</v>
      </c>
    </row>
    <row r="414" spans="1:37" ht="25.4" customHeight="1" thickTop="1" thickBot="1" x14ac:dyDescent="0.3">
      <c r="A414" s="275" t="s">
        <v>377</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2</v>
      </c>
      <c r="AE414" s="95">
        <f t="shared" si="76"/>
        <v>9.6711798839458421E-2</v>
      </c>
      <c r="AF414">
        <f t="shared" si="77"/>
        <v>1</v>
      </c>
      <c r="AG414" s="92">
        <f t="shared" si="78"/>
        <v>1</v>
      </c>
      <c r="AH414" s="96">
        <f t="shared" si="79"/>
        <v>1</v>
      </c>
      <c r="AI414" s="97">
        <f t="shared" si="80"/>
        <v>4.5454545454545456E-2</v>
      </c>
      <c r="AJ414" s="97">
        <f t="shared" si="81"/>
        <v>4.5454545454545456E-2</v>
      </c>
      <c r="AK414" s="97">
        <f t="shared" si="82"/>
        <v>9.6711798839458421E-2</v>
      </c>
    </row>
    <row r="415" spans="1:37" ht="25.4" customHeight="1" thickTop="1" thickBot="1" x14ac:dyDescent="0.3">
      <c r="A415" s="275" t="s">
        <v>378</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2</v>
      </c>
      <c r="AE415" s="95">
        <f t="shared" si="76"/>
        <v>9.6711798839458421E-2</v>
      </c>
      <c r="AF415">
        <f t="shared" si="77"/>
        <v>1</v>
      </c>
      <c r="AG415" s="92">
        <f t="shared" si="78"/>
        <v>1</v>
      </c>
      <c r="AH415" s="96">
        <f t="shared" si="79"/>
        <v>1</v>
      </c>
      <c r="AI415" s="97">
        <f t="shared" si="80"/>
        <v>4.5454545454545456E-2</v>
      </c>
      <c r="AJ415" s="97">
        <f t="shared" si="81"/>
        <v>4.5454545454545456E-2</v>
      </c>
      <c r="AK415" s="97">
        <f t="shared" si="82"/>
        <v>9.6711798839458421E-2</v>
      </c>
    </row>
    <row r="416" spans="1:37" ht="25.4" customHeight="1" thickTop="1" thickBot="1" x14ac:dyDescent="0.3">
      <c r="A416" s="275" t="s">
        <v>379</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2</v>
      </c>
      <c r="AE416" s="95">
        <f t="shared" si="76"/>
        <v>9.6711798839458421E-2</v>
      </c>
      <c r="AF416">
        <f t="shared" si="77"/>
        <v>1</v>
      </c>
      <c r="AG416" s="92">
        <f t="shared" si="78"/>
        <v>1</v>
      </c>
      <c r="AH416" s="96">
        <f t="shared" si="79"/>
        <v>1</v>
      </c>
      <c r="AI416" s="97">
        <f t="shared" si="80"/>
        <v>4.5454545454545456E-2</v>
      </c>
      <c r="AJ416" s="97">
        <f t="shared" si="81"/>
        <v>4.5454545454545456E-2</v>
      </c>
      <c r="AK416" s="97">
        <f t="shared" si="82"/>
        <v>9.6711798839458421E-2</v>
      </c>
    </row>
    <row r="417" spans="1:37" ht="25.4" customHeight="1" thickTop="1" thickBot="1" x14ac:dyDescent="0.3">
      <c r="A417" s="275" t="s">
        <v>380</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2</v>
      </c>
      <c r="AE417" s="95">
        <f t="shared" si="76"/>
        <v>9.6711798839458421E-2</v>
      </c>
      <c r="AF417">
        <f t="shared" si="77"/>
        <v>1</v>
      </c>
      <c r="AG417" s="92">
        <f t="shared" si="78"/>
        <v>1</v>
      </c>
      <c r="AH417" s="96">
        <f t="shared" si="79"/>
        <v>1</v>
      </c>
      <c r="AI417" s="97">
        <f>IF(AG417=1,AG417/$AG$422,"No aplica")</f>
        <v>4.5454545454545456E-2</v>
      </c>
      <c r="AJ417" s="97">
        <f t="shared" si="81"/>
        <v>4.5454545454545456E-2</v>
      </c>
      <c r="AK417" s="97">
        <f t="shared" si="82"/>
        <v>9.6711798839458421E-2</v>
      </c>
    </row>
    <row r="418" spans="1:37" ht="25.4" customHeight="1" thickTop="1" thickBot="1" x14ac:dyDescent="0.3">
      <c r="A418" s="275" t="s">
        <v>381</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2</v>
      </c>
      <c r="AE418" s="95">
        <f t="shared" si="76"/>
        <v>9.6711798839458421E-2</v>
      </c>
      <c r="AF418">
        <f t="shared" si="77"/>
        <v>1</v>
      </c>
      <c r="AG418" s="92">
        <f t="shared" si="78"/>
        <v>1</v>
      </c>
      <c r="AH418" s="96">
        <f t="shared" si="79"/>
        <v>1</v>
      </c>
      <c r="AI418" s="97">
        <f>IF(AG418=1,AG418/$AG$422,"No aplica")</f>
        <v>4.5454545454545456E-2</v>
      </c>
      <c r="AJ418" s="97">
        <f t="shared" si="81"/>
        <v>4.5454545454545456E-2</v>
      </c>
      <c r="AK418" s="97">
        <f t="shared" si="82"/>
        <v>9.6711798839458421E-2</v>
      </c>
    </row>
    <row r="419" spans="1:37" ht="25.4" customHeight="1" thickTop="1" thickBot="1" x14ac:dyDescent="0.3">
      <c r="A419" s="275" t="s">
        <v>382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2</v>
      </c>
      <c r="AE419" s="95">
        <f t="shared" si="76"/>
        <v>9.6711798839458421E-2</v>
      </c>
      <c r="AF419">
        <f t="shared" si="77"/>
        <v>1</v>
      </c>
      <c r="AG419" s="92">
        <f t="shared" si="78"/>
        <v>1</v>
      </c>
      <c r="AH419" s="96">
        <f t="shared" si="79"/>
        <v>1</v>
      </c>
      <c r="AI419" s="97">
        <f>IF(AG419=1,AG419/$AG$422,"No aplica")</f>
        <v>4.5454545454545456E-2</v>
      </c>
      <c r="AJ419" s="97">
        <f t="shared" si="81"/>
        <v>4.5454545454545456E-2</v>
      </c>
      <c r="AK419" s="97">
        <f t="shared" si="82"/>
        <v>9.6711798839458421E-2</v>
      </c>
    </row>
    <row r="420" spans="1:37" ht="25.4" customHeight="1" thickTop="1" thickBot="1" x14ac:dyDescent="0.3">
      <c r="A420" s="275" t="s">
        <v>383</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2</v>
      </c>
      <c r="AE420" s="95">
        <f t="shared" si="76"/>
        <v>9.6711798839458421E-2</v>
      </c>
      <c r="AF420">
        <f t="shared" si="77"/>
        <v>1</v>
      </c>
      <c r="AG420" s="92">
        <f t="shared" si="78"/>
        <v>1</v>
      </c>
      <c r="AH420" s="96">
        <f t="shared" si="79"/>
        <v>1</v>
      </c>
      <c r="AI420" s="97">
        <f>IF(AG420=1,AG420/$AG$422,"No aplica")</f>
        <v>4.5454545454545456E-2</v>
      </c>
      <c r="AJ420" s="97">
        <f t="shared" si="81"/>
        <v>4.5454545454545456E-2</v>
      </c>
      <c r="AK420" s="97">
        <f t="shared" si="82"/>
        <v>9.6711798839458421E-2</v>
      </c>
    </row>
    <row r="421" spans="1:37" ht="25.4" customHeight="1" thickTop="1" thickBot="1" x14ac:dyDescent="0.3">
      <c r="A421" s="275" t="s">
        <v>384</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2</v>
      </c>
      <c r="AE421" s="95">
        <f t="shared" si="76"/>
        <v>9.6711798839458421E-2</v>
      </c>
      <c r="AF421">
        <f t="shared" si="77"/>
        <v>1</v>
      </c>
      <c r="AG421" s="92">
        <f t="shared" si="78"/>
        <v>1</v>
      </c>
      <c r="AH421" s="96">
        <f t="shared" si="79"/>
        <v>1</v>
      </c>
      <c r="AI421" s="97">
        <f>IF(AG421=1,AG421/$AG$422,"No aplica")</f>
        <v>4.5454545454545456E-2</v>
      </c>
      <c r="AJ421" s="97">
        <f t="shared" si="81"/>
        <v>4.5454545454545456E-2</v>
      </c>
      <c r="AK421" s="97">
        <f t="shared" si="82"/>
        <v>9.6711798839458421E-2</v>
      </c>
    </row>
    <row r="422" spans="1:37" ht="25.4" customHeight="1" thickTop="1" x14ac:dyDescent="0.25">
      <c r="A422" s="321" t="s">
        <v>2038</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5">
        <f>SUM(AE400:AE421)</f>
        <v>2.1276595744680851</v>
      </c>
      <c r="AF422" s="65"/>
      <c r="AG422" s="98">
        <f>SUM(AG400:AG421)</f>
        <v>22</v>
      </c>
      <c r="AH422" s="99"/>
      <c r="AI422" s="100"/>
      <c r="AJ422" s="100"/>
      <c r="AK422" s="100"/>
    </row>
    <row r="423" spans="1:37" ht="25.4" customHeight="1" x14ac:dyDescent="0.25">
      <c r="A423" s="308" t="s">
        <v>2039</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5">
        <f>AE422/$AE$23*100</f>
        <v>100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2" t="s">
        <v>111</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11" t="s">
        <v>99</v>
      </c>
      <c r="AE425" s="112" t="s">
        <v>9</v>
      </c>
      <c r="AF425" s="92" t="s">
        <v>1988</v>
      </c>
      <c r="AG425" s="92" t="s">
        <v>1989</v>
      </c>
      <c r="AH425" s="92" t="s">
        <v>1990</v>
      </c>
      <c r="AI425" s="93" t="s">
        <v>1991</v>
      </c>
      <c r="AJ425" s="92"/>
      <c r="AK425" s="93" t="s">
        <v>1992</v>
      </c>
    </row>
    <row r="426" spans="1:37" ht="25.4" customHeight="1" thickTop="1" thickBot="1" x14ac:dyDescent="0.3">
      <c r="A426" s="275" t="s">
        <v>385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2</v>
      </c>
      <c r="AE426" s="95">
        <f>IF(AG426=1,AK426,AG426)</f>
        <v>0.42553191489361702</v>
      </c>
      <c r="AF426">
        <f>AD426/2</f>
        <v>1</v>
      </c>
      <c r="AG426" s="92">
        <f>IF(AND(AF426&gt;=0,AF426&lt;=1),1,"No aplica")</f>
        <v>1</v>
      </c>
      <c r="AH426" s="96">
        <f>AD426/(AG426*2)</f>
        <v>1</v>
      </c>
      <c r="AI426" s="97">
        <f>IF(AG426=1,AG426/$AG$431,"No aplica")</f>
        <v>0.2</v>
      </c>
      <c r="AJ426" s="97">
        <f>AF426*AI426</f>
        <v>0.2</v>
      </c>
      <c r="AK426" s="97">
        <f>AJ426*$AE$23</f>
        <v>0.42553191489361702</v>
      </c>
    </row>
    <row r="427" spans="1:37" ht="25.4" customHeight="1" thickTop="1" thickBot="1" x14ac:dyDescent="0.3">
      <c r="A427" s="275" t="s">
        <v>386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2</v>
      </c>
      <c r="AE427" s="95">
        <f>IF(AG427=1,AK427,AG427)</f>
        <v>0.42553191489361702</v>
      </c>
      <c r="AF427">
        <f>AD427/2</f>
        <v>1</v>
      </c>
      <c r="AG427" s="92">
        <f>IF(AND(AF427&gt;=0,AF427&lt;=1),1,"No aplica")</f>
        <v>1</v>
      </c>
      <c r="AH427" s="96">
        <f>AD427/(AG427*2)</f>
        <v>1</v>
      </c>
      <c r="AI427" s="97">
        <f>IF(AG427=1,AG427/$AG$431,"No aplica")</f>
        <v>0.2</v>
      </c>
      <c r="AJ427" s="97">
        <f>AF427*AI427</f>
        <v>0.2</v>
      </c>
      <c r="AK427" s="97">
        <f>AJ427*$AE$23</f>
        <v>0.42553191489361702</v>
      </c>
    </row>
    <row r="428" spans="1:37" ht="25.4" customHeight="1" thickTop="1" thickBot="1" x14ac:dyDescent="0.3">
      <c r="A428" s="275" t="s">
        <v>387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2</v>
      </c>
      <c r="AE428" s="95">
        <f>IF(AG428=1,AK428,AG428)</f>
        <v>0.42553191489361702</v>
      </c>
      <c r="AF428">
        <f>AD428/2</f>
        <v>1</v>
      </c>
      <c r="AG428" s="92">
        <f>IF(AND(AF428&gt;=0,AF428&lt;=1),1,"No aplica")</f>
        <v>1</v>
      </c>
      <c r="AH428" s="96">
        <f>AD428/(AG428*2)</f>
        <v>1</v>
      </c>
      <c r="AI428" s="97">
        <f>IF(AG428=1,AG428/$AG$431,"No aplica")</f>
        <v>0.2</v>
      </c>
      <c r="AJ428" s="97">
        <f>AF428*AI428</f>
        <v>0.2</v>
      </c>
      <c r="AK428" s="97">
        <f>AJ428*$AE$23</f>
        <v>0.42553191489361702</v>
      </c>
    </row>
    <row r="429" spans="1:37" ht="25.4" customHeight="1" thickTop="1" thickBot="1" x14ac:dyDescent="0.3">
      <c r="A429" s="275" t="s">
        <v>388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2</v>
      </c>
      <c r="AE429" s="95">
        <f>IF(AG429=1,AK429,AG429)</f>
        <v>0.42553191489361702</v>
      </c>
      <c r="AF429">
        <f>AD429/2</f>
        <v>1</v>
      </c>
      <c r="AG429" s="92">
        <f>IF(AND(AF429&gt;=0,AF429&lt;=1),1,"No aplica")</f>
        <v>1</v>
      </c>
      <c r="AH429" s="96">
        <f>AD429/(AG429*2)</f>
        <v>1</v>
      </c>
      <c r="AI429" s="97">
        <f>IF(AG429=1,AG429/$AG$431,"No aplica")</f>
        <v>0.2</v>
      </c>
      <c r="AJ429" s="97">
        <f>AF429*AI429</f>
        <v>0.2</v>
      </c>
      <c r="AK429" s="97">
        <f>AJ429*$AE$23</f>
        <v>0.42553191489361702</v>
      </c>
    </row>
    <row r="430" spans="1:37" ht="25.4" customHeight="1" thickTop="1" thickBot="1" x14ac:dyDescent="0.3">
      <c r="A430" s="275" t="s">
        <v>389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2</v>
      </c>
      <c r="AE430" s="95">
        <f>IF(AG430=1,AK430,AG430)</f>
        <v>0.42553191489361702</v>
      </c>
      <c r="AF430">
        <f>AD430/2</f>
        <v>1</v>
      </c>
      <c r="AG430" s="92">
        <f>IF(AND(AF430&gt;=0,AF430&lt;=1),1,"No aplica")</f>
        <v>1</v>
      </c>
      <c r="AH430" s="96">
        <f>AD430/(AG430*2)</f>
        <v>1</v>
      </c>
      <c r="AI430" s="97">
        <f>IF(AG430=1,AG430/$AG$431,"No aplica")</f>
        <v>0.2</v>
      </c>
      <c r="AJ430" s="97">
        <f>AF430*AI430</f>
        <v>0.2</v>
      </c>
      <c r="AK430" s="97">
        <f>AJ430*$AE$23</f>
        <v>0.42553191489361702</v>
      </c>
    </row>
    <row r="431" spans="1:37" ht="25.4" customHeight="1" thickTop="1" x14ac:dyDescent="0.25">
      <c r="A431" s="321" t="s">
        <v>2040</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5">
        <f>SUM(AE424:AE430)</f>
        <v>2.1276595744680851</v>
      </c>
      <c r="AF431" s="65"/>
      <c r="AG431" s="98">
        <f>SUM(AG426:AG430)</f>
        <v>5</v>
      </c>
      <c r="AH431" s="99"/>
      <c r="AI431" s="100"/>
      <c r="AJ431" s="100"/>
      <c r="AK431" s="100"/>
    </row>
    <row r="432" spans="1:37" ht="25.4" customHeight="1" x14ac:dyDescent="0.25">
      <c r="A432" s="308" t="s">
        <v>2041</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390</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2" t="s">
        <v>76</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69" t="s">
        <v>99</v>
      </c>
      <c r="AE438" s="113" t="s">
        <v>9</v>
      </c>
      <c r="AF438" s="92" t="s">
        <v>1988</v>
      </c>
      <c r="AG438" s="92" t="s">
        <v>1989</v>
      </c>
      <c r="AH438" s="92" t="s">
        <v>1990</v>
      </c>
      <c r="AI438" s="93" t="s">
        <v>1991</v>
      </c>
      <c r="AJ438" s="92"/>
      <c r="AK438" s="93" t="s">
        <v>1992</v>
      </c>
    </row>
    <row r="439" spans="1:37" ht="25.4" customHeight="1" thickTop="1" thickBot="1" x14ac:dyDescent="0.3">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4" customHeight="1" thickTop="1" thickBot="1" x14ac:dyDescent="0.3">
      <c r="A440" s="275" t="s">
        <v>141</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4" customHeight="1" thickTop="1" thickBot="1" x14ac:dyDescent="0.3">
      <c r="A441" s="275" t="s">
        <v>391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4" customHeight="1" thickTop="1" thickBot="1" x14ac:dyDescent="0.3">
      <c r="A442" s="275" t="s">
        <v>392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4" customHeight="1" thickTop="1" thickBot="1" x14ac:dyDescent="0.3">
      <c r="A443" s="275" t="s">
        <v>393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4" customHeight="1" thickTop="1" thickBot="1" x14ac:dyDescent="0.3">
      <c r="A444" s="275" t="s">
        <v>394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4" customHeight="1" thickTop="1" thickBot="1" x14ac:dyDescent="0.3">
      <c r="A445" s="275" t="s">
        <v>395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4" customHeight="1" thickTop="1" thickBot="1" x14ac:dyDescent="0.3">
      <c r="A446" s="275" t="s">
        <v>396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4" customHeight="1" thickTop="1" thickBot="1" x14ac:dyDescent="0.3">
      <c r="A447" s="275" t="s">
        <v>397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4" customHeight="1" thickTop="1" thickBot="1" x14ac:dyDescent="0.3">
      <c r="A448" s="275" t="s">
        <v>398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4" customHeight="1" thickTop="1" thickBot="1" x14ac:dyDescent="0.3">
      <c r="A449" s="275" t="s">
        <v>399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4" customHeight="1" thickTop="1" thickBot="1" x14ac:dyDescent="0.3">
      <c r="A450" s="275" t="s">
        <v>400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4" customHeight="1" thickTop="1" thickBot="1" x14ac:dyDescent="0.3">
      <c r="A451" s="275" t="s">
        <v>401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4" customHeight="1" thickTop="1" thickBot="1" x14ac:dyDescent="0.3">
      <c r="A452" s="275" t="s">
        <v>402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4" customHeight="1" thickTop="1" thickBot="1" x14ac:dyDescent="0.3">
      <c r="A453" s="275" t="s">
        <v>403</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4" customHeight="1" thickTop="1" x14ac:dyDescent="0.25">
      <c r="A454" s="321" t="s">
        <v>2042</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5">
        <f>SUM(AE439:AE453)</f>
        <v>2.1276595744680851</v>
      </c>
      <c r="AF454" s="65"/>
      <c r="AG454" s="98">
        <f>SUM(AG439:AG453)</f>
        <v>15</v>
      </c>
      <c r="AH454" s="99"/>
      <c r="AI454" s="100"/>
      <c r="AJ454" s="100"/>
      <c r="AK454" s="100"/>
    </row>
    <row r="455" spans="1:37" ht="25.4" customHeight="1" x14ac:dyDescent="0.25">
      <c r="A455" s="308" t="s">
        <v>2043</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2" t="s">
        <v>111</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11" t="s">
        <v>99</v>
      </c>
      <c r="AE457" s="112" t="s">
        <v>9</v>
      </c>
      <c r="AF457" s="92" t="s">
        <v>1988</v>
      </c>
      <c r="AG457" s="92" t="s">
        <v>1989</v>
      </c>
      <c r="AH457" s="92" t="s">
        <v>1990</v>
      </c>
      <c r="AI457" s="93" t="s">
        <v>1991</v>
      </c>
      <c r="AJ457" s="92"/>
      <c r="AK457" s="93" t="s">
        <v>1992</v>
      </c>
    </row>
    <row r="458" spans="1:37" ht="25.4" customHeight="1" thickTop="1" thickBot="1" x14ac:dyDescent="0.3">
      <c r="A458" s="275" t="s">
        <v>404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4" customHeight="1" thickTop="1" thickBot="1" x14ac:dyDescent="0.3">
      <c r="A459" s="275" t="s">
        <v>405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4" customHeight="1" thickTop="1" thickBot="1" x14ac:dyDescent="0.3">
      <c r="A460" s="275" t="s">
        <v>406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4" customHeight="1" thickTop="1" thickBot="1" x14ac:dyDescent="0.3">
      <c r="A461" s="275" t="s">
        <v>407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4" customHeight="1" thickTop="1" thickBot="1" x14ac:dyDescent="0.3">
      <c r="A462" s="275" t="s">
        <v>408</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4" customHeight="1" thickTop="1" x14ac:dyDescent="0.25">
      <c r="A463" s="321" t="s">
        <v>2044</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5">
        <f>SUM(AE456:AE462)</f>
        <v>2.1276595744680851</v>
      </c>
      <c r="AF463" s="65"/>
      <c r="AG463" s="98">
        <f>SUM(AG458:AG462)</f>
        <v>5</v>
      </c>
      <c r="AH463" s="99"/>
      <c r="AI463" s="100"/>
      <c r="AJ463" s="100"/>
      <c r="AK463" s="100"/>
    </row>
    <row r="464" spans="1:37" ht="25.4" customHeight="1" x14ac:dyDescent="0.25">
      <c r="A464" s="308" t="s">
        <v>2045</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409</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2" t="s">
        <v>76</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69" t="s">
        <v>99</v>
      </c>
      <c r="AE470" s="113" t="s">
        <v>9</v>
      </c>
      <c r="AF470" s="92" t="s">
        <v>1988</v>
      </c>
      <c r="AG470" s="92" t="s">
        <v>1989</v>
      </c>
      <c r="AH470" s="92" t="s">
        <v>1990</v>
      </c>
      <c r="AI470" s="93" t="s">
        <v>1991</v>
      </c>
      <c r="AJ470" s="92"/>
      <c r="AK470" s="93" t="s">
        <v>1992</v>
      </c>
    </row>
    <row r="471" spans="1:37" ht="25.4" customHeight="1" thickTop="1" thickBot="1" x14ac:dyDescent="0.3">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2</v>
      </c>
      <c r="AE471" s="95">
        <f t="shared" ref="AE471:AE483" si="90">IF(AG471=1,AK471,AG471)</f>
        <v>0.16366612111292964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0.16366612111292964</v>
      </c>
    </row>
    <row r="472" spans="1:37" ht="25.4" customHeight="1" thickTop="1" thickBot="1" x14ac:dyDescent="0.3">
      <c r="A472" s="275" t="s">
        <v>141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2</v>
      </c>
      <c r="AE472" s="95">
        <f t="shared" si="90"/>
        <v>0.16366612111292964</v>
      </c>
      <c r="AF472">
        <f t="shared" si="91"/>
        <v>1</v>
      </c>
      <c r="AG472" s="92">
        <f t="shared" si="92"/>
        <v>1</v>
      </c>
      <c r="AH472" s="96">
        <f t="shared" si="93"/>
        <v>1</v>
      </c>
      <c r="AI472" s="97">
        <f t="shared" si="94"/>
        <v>7.6923076923076927E-2</v>
      </c>
      <c r="AJ472" s="97">
        <f t="shared" si="95"/>
        <v>7.6923076923076927E-2</v>
      </c>
      <c r="AK472" s="97">
        <f t="shared" si="96"/>
        <v>0.16366612111292964</v>
      </c>
    </row>
    <row r="473" spans="1:37" ht="25.4" customHeight="1" thickTop="1" thickBot="1" x14ac:dyDescent="0.3">
      <c r="A473" s="275" t="s">
        <v>411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2</v>
      </c>
      <c r="AE473" s="95">
        <f t="shared" si="90"/>
        <v>0.16366612111292964</v>
      </c>
      <c r="AF473">
        <f t="shared" si="91"/>
        <v>1</v>
      </c>
      <c r="AG473" s="92">
        <f t="shared" si="92"/>
        <v>1</v>
      </c>
      <c r="AH473" s="96">
        <f t="shared" si="93"/>
        <v>1</v>
      </c>
      <c r="AI473" s="97">
        <f t="shared" si="94"/>
        <v>7.6923076923076927E-2</v>
      </c>
      <c r="AJ473" s="97">
        <f t="shared" si="95"/>
        <v>7.6923076923076927E-2</v>
      </c>
      <c r="AK473" s="97">
        <f t="shared" si="96"/>
        <v>0.16366612111292964</v>
      </c>
    </row>
    <row r="474" spans="1:37" ht="25.4" customHeight="1" thickTop="1" thickBot="1" x14ac:dyDescent="0.3">
      <c r="A474" s="275" t="s">
        <v>412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2</v>
      </c>
      <c r="AE474" s="95">
        <f t="shared" si="90"/>
        <v>0.16366612111292964</v>
      </c>
      <c r="AF474">
        <f t="shared" si="91"/>
        <v>1</v>
      </c>
      <c r="AG474" s="92">
        <f t="shared" si="92"/>
        <v>1</v>
      </c>
      <c r="AH474" s="96">
        <f t="shared" si="93"/>
        <v>1</v>
      </c>
      <c r="AI474" s="97">
        <f t="shared" si="94"/>
        <v>7.6923076923076927E-2</v>
      </c>
      <c r="AJ474" s="97">
        <f t="shared" si="95"/>
        <v>7.6923076923076927E-2</v>
      </c>
      <c r="AK474" s="97">
        <f t="shared" si="96"/>
        <v>0.16366612111292964</v>
      </c>
    </row>
    <row r="475" spans="1:37" ht="25.4" customHeight="1" thickTop="1" thickBot="1" x14ac:dyDescent="0.3">
      <c r="A475" s="275" t="s">
        <v>413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2</v>
      </c>
      <c r="AE475" s="95">
        <f t="shared" si="90"/>
        <v>0.16366612111292964</v>
      </c>
      <c r="AF475">
        <f t="shared" si="91"/>
        <v>1</v>
      </c>
      <c r="AG475" s="92">
        <f t="shared" si="92"/>
        <v>1</v>
      </c>
      <c r="AH475" s="96">
        <f t="shared" si="93"/>
        <v>1</v>
      </c>
      <c r="AI475" s="97">
        <f t="shared" si="94"/>
        <v>7.6923076923076927E-2</v>
      </c>
      <c r="AJ475" s="97">
        <f t="shared" si="95"/>
        <v>7.6923076923076927E-2</v>
      </c>
      <c r="AK475" s="97">
        <f t="shared" si="96"/>
        <v>0.16366612111292964</v>
      </c>
    </row>
    <row r="476" spans="1:37" ht="25.4" customHeight="1" thickTop="1" thickBot="1" x14ac:dyDescent="0.3">
      <c r="A476" s="275" t="s">
        <v>414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2</v>
      </c>
      <c r="AE476" s="95">
        <f t="shared" si="90"/>
        <v>0.16366612111292964</v>
      </c>
      <c r="AF476">
        <f t="shared" si="91"/>
        <v>1</v>
      </c>
      <c r="AG476" s="92">
        <f t="shared" si="92"/>
        <v>1</v>
      </c>
      <c r="AH476" s="96">
        <f t="shared" si="93"/>
        <v>1</v>
      </c>
      <c r="AI476" s="97">
        <f t="shared" si="94"/>
        <v>7.6923076923076927E-2</v>
      </c>
      <c r="AJ476" s="97">
        <f t="shared" si="95"/>
        <v>7.6923076923076927E-2</v>
      </c>
      <c r="AK476" s="97">
        <f t="shared" si="96"/>
        <v>0.16366612111292964</v>
      </c>
    </row>
    <row r="477" spans="1:37" ht="25.4" customHeight="1" thickTop="1" thickBot="1" x14ac:dyDescent="0.3">
      <c r="A477" s="275" t="s">
        <v>415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2</v>
      </c>
      <c r="AE477" s="95">
        <f t="shared" si="90"/>
        <v>0.16366612111292964</v>
      </c>
      <c r="AF477">
        <f t="shared" si="91"/>
        <v>1</v>
      </c>
      <c r="AG477" s="92">
        <f t="shared" si="92"/>
        <v>1</v>
      </c>
      <c r="AH477" s="96">
        <f t="shared" si="93"/>
        <v>1</v>
      </c>
      <c r="AI477" s="97">
        <f t="shared" si="94"/>
        <v>7.6923076923076927E-2</v>
      </c>
      <c r="AJ477" s="97">
        <f t="shared" si="95"/>
        <v>7.6923076923076927E-2</v>
      </c>
      <c r="AK477" s="97">
        <f t="shared" si="96"/>
        <v>0.16366612111292964</v>
      </c>
    </row>
    <row r="478" spans="1:37" ht="25.4" customHeight="1" thickTop="1" thickBot="1" x14ac:dyDescent="0.3">
      <c r="A478" s="275" t="s">
        <v>416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2</v>
      </c>
      <c r="AE478" s="95">
        <f t="shared" si="90"/>
        <v>0.16366612111292964</v>
      </c>
      <c r="AF478">
        <f t="shared" si="91"/>
        <v>1</v>
      </c>
      <c r="AG478" s="92">
        <f t="shared" si="92"/>
        <v>1</v>
      </c>
      <c r="AH478" s="96">
        <f t="shared" si="93"/>
        <v>1</v>
      </c>
      <c r="AI478" s="97">
        <f t="shared" si="94"/>
        <v>7.6923076923076927E-2</v>
      </c>
      <c r="AJ478" s="97">
        <f t="shared" si="95"/>
        <v>7.6923076923076927E-2</v>
      </c>
      <c r="AK478" s="97">
        <f t="shared" si="96"/>
        <v>0.16366612111292964</v>
      </c>
    </row>
    <row r="479" spans="1:37" ht="25.4" customHeight="1" thickTop="1" thickBot="1" x14ac:dyDescent="0.3">
      <c r="A479" s="275" t="s">
        <v>257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2</v>
      </c>
      <c r="AE479" s="95">
        <f t="shared" si="90"/>
        <v>0.16366612111292964</v>
      </c>
      <c r="AF479">
        <f t="shared" si="91"/>
        <v>1</v>
      </c>
      <c r="AG479" s="92">
        <f t="shared" si="92"/>
        <v>1</v>
      </c>
      <c r="AH479" s="96">
        <f t="shared" si="93"/>
        <v>1</v>
      </c>
      <c r="AI479" s="97">
        <f t="shared" si="94"/>
        <v>7.6923076923076927E-2</v>
      </c>
      <c r="AJ479" s="97">
        <f t="shared" si="95"/>
        <v>7.6923076923076927E-2</v>
      </c>
      <c r="AK479" s="97">
        <f t="shared" si="96"/>
        <v>0.16366612111292964</v>
      </c>
    </row>
    <row r="480" spans="1:37" ht="25.4" customHeight="1" thickTop="1" thickBot="1" x14ac:dyDescent="0.3">
      <c r="A480" s="275" t="s">
        <v>417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2</v>
      </c>
      <c r="AE480" s="95">
        <f t="shared" si="90"/>
        <v>0.16366612111292964</v>
      </c>
      <c r="AF480">
        <f t="shared" si="91"/>
        <v>1</v>
      </c>
      <c r="AG480" s="92">
        <f t="shared" si="92"/>
        <v>1</v>
      </c>
      <c r="AH480" s="96">
        <f t="shared" si="93"/>
        <v>1</v>
      </c>
      <c r="AI480" s="97">
        <f t="shared" si="94"/>
        <v>7.6923076923076927E-2</v>
      </c>
      <c r="AJ480" s="97">
        <f t="shared" si="95"/>
        <v>7.6923076923076927E-2</v>
      </c>
      <c r="AK480" s="97">
        <f t="shared" si="96"/>
        <v>0.16366612111292964</v>
      </c>
    </row>
    <row r="481" spans="1:37" ht="25.4" customHeight="1" thickTop="1" thickBot="1" x14ac:dyDescent="0.3">
      <c r="A481" s="275" t="s">
        <v>418</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2</v>
      </c>
      <c r="AE481" s="95">
        <f t="shared" si="90"/>
        <v>0.16366612111292964</v>
      </c>
      <c r="AF481">
        <f t="shared" si="91"/>
        <v>1</v>
      </c>
      <c r="AG481" s="92">
        <f t="shared" si="92"/>
        <v>1</v>
      </c>
      <c r="AH481" s="96">
        <f t="shared" si="93"/>
        <v>1</v>
      </c>
      <c r="AI481" s="97">
        <f t="shared" si="94"/>
        <v>7.6923076923076927E-2</v>
      </c>
      <c r="AJ481" s="97">
        <f t="shared" si="95"/>
        <v>7.6923076923076927E-2</v>
      </c>
      <c r="AK481" s="97">
        <f t="shared" si="96"/>
        <v>0.16366612111292964</v>
      </c>
    </row>
    <row r="482" spans="1:37" ht="25.4" customHeight="1" thickTop="1" thickBot="1" x14ac:dyDescent="0.3">
      <c r="A482" s="275" t="s">
        <v>419</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2</v>
      </c>
      <c r="AE482" s="95">
        <f t="shared" si="90"/>
        <v>0.16366612111292964</v>
      </c>
      <c r="AF482">
        <f t="shared" si="91"/>
        <v>1</v>
      </c>
      <c r="AG482" s="92">
        <f t="shared" si="92"/>
        <v>1</v>
      </c>
      <c r="AH482" s="96">
        <f t="shared" si="93"/>
        <v>1</v>
      </c>
      <c r="AI482" s="97">
        <f t="shared" si="94"/>
        <v>7.6923076923076927E-2</v>
      </c>
      <c r="AJ482" s="97">
        <f t="shared" si="95"/>
        <v>7.6923076923076927E-2</v>
      </c>
      <c r="AK482" s="97">
        <f t="shared" si="96"/>
        <v>0.16366612111292964</v>
      </c>
    </row>
    <row r="483" spans="1:37" ht="25.4" customHeight="1" thickTop="1" thickBot="1" x14ac:dyDescent="0.3">
      <c r="A483" s="275" t="s">
        <v>420</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2</v>
      </c>
      <c r="AE483" s="95">
        <f t="shared" si="90"/>
        <v>0.16366612111292964</v>
      </c>
      <c r="AF483">
        <f t="shared" si="91"/>
        <v>1</v>
      </c>
      <c r="AG483" s="92">
        <f t="shared" si="92"/>
        <v>1</v>
      </c>
      <c r="AH483" s="96">
        <f t="shared" si="93"/>
        <v>1</v>
      </c>
      <c r="AI483" s="97">
        <f t="shared" si="94"/>
        <v>7.6923076923076927E-2</v>
      </c>
      <c r="AJ483" s="97">
        <f t="shared" si="95"/>
        <v>7.6923076923076927E-2</v>
      </c>
      <c r="AK483" s="97">
        <f t="shared" si="96"/>
        <v>0.16366612111292964</v>
      </c>
    </row>
    <row r="484" spans="1:37" ht="25.4" customHeight="1" thickTop="1" x14ac:dyDescent="0.25">
      <c r="A484" s="321" t="s">
        <v>2046</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5">
        <f>SUM(AE471:AE483)</f>
        <v>2.1276595744680851</v>
      </c>
      <c r="AF484" s="65"/>
      <c r="AG484" s="98">
        <f>SUM(AG471:AG483)</f>
        <v>13</v>
      </c>
      <c r="AH484" s="99"/>
      <c r="AI484" s="100"/>
      <c r="AJ484" s="100"/>
      <c r="AK484" s="100"/>
    </row>
    <row r="485" spans="1:37" ht="25.4" customHeight="1" x14ac:dyDescent="0.25">
      <c r="A485" s="308" t="s">
        <v>2047</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2" t="s">
        <v>111</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11" t="s">
        <v>99</v>
      </c>
      <c r="AE487" s="112" t="s">
        <v>9</v>
      </c>
      <c r="AF487" s="92" t="s">
        <v>1988</v>
      </c>
      <c r="AG487" s="92" t="s">
        <v>1989</v>
      </c>
      <c r="AH487" s="92" t="s">
        <v>1990</v>
      </c>
      <c r="AI487" s="93" t="s">
        <v>1991</v>
      </c>
      <c r="AJ487" s="92"/>
      <c r="AK487" s="93" t="s">
        <v>1992</v>
      </c>
    </row>
    <row r="488" spans="1:37" ht="25.4" customHeight="1" thickTop="1" thickBot="1" x14ac:dyDescent="0.3">
      <c r="A488" s="275" t="s">
        <v>421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2</v>
      </c>
      <c r="AE488" s="95">
        <f>IF(AG488=1,AK488,AG488)</f>
        <v>0.42553191489361702</v>
      </c>
      <c r="AF488">
        <f>AD488/2</f>
        <v>1</v>
      </c>
      <c r="AG488" s="92">
        <f>IF(AND(AF488&gt;=0,AF488&lt;=1),1,"No aplica")</f>
        <v>1</v>
      </c>
      <c r="AH488" s="96">
        <f>AD488/(AG488*2)</f>
        <v>1</v>
      </c>
      <c r="AI488" s="97">
        <f>IF(AG488=1,AG488/$AG$493,"No aplica")</f>
        <v>0.2</v>
      </c>
      <c r="AJ488" s="97">
        <f>AF488*AI488</f>
        <v>0.2</v>
      </c>
      <c r="AK488" s="97">
        <f>AJ488*$AE$23</f>
        <v>0.42553191489361702</v>
      </c>
    </row>
    <row r="489" spans="1:37" ht="25.4" customHeight="1" thickTop="1" thickBot="1" x14ac:dyDescent="0.3">
      <c r="A489" s="275" t="s">
        <v>422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2</v>
      </c>
      <c r="AE489" s="95">
        <f>IF(AG489=1,AK489,AG489)</f>
        <v>0.42553191489361702</v>
      </c>
      <c r="AF489">
        <f>AD489/2</f>
        <v>1</v>
      </c>
      <c r="AG489" s="92">
        <f>IF(AND(AF489&gt;=0,AF489&lt;=1),1,"No aplica")</f>
        <v>1</v>
      </c>
      <c r="AH489" s="96">
        <f>AD489/(AG489*2)</f>
        <v>1</v>
      </c>
      <c r="AI489" s="97">
        <f>IF(AG489=1,AG489/$AG$493,"No aplica")</f>
        <v>0.2</v>
      </c>
      <c r="AJ489" s="97">
        <f>AF489*AI489</f>
        <v>0.2</v>
      </c>
      <c r="AK489" s="97">
        <f>AJ489*$AE$23</f>
        <v>0.42553191489361702</v>
      </c>
    </row>
    <row r="490" spans="1:37" ht="25.4" customHeight="1" thickTop="1" thickBot="1" x14ac:dyDescent="0.3">
      <c r="A490" s="275" t="s">
        <v>423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2</v>
      </c>
      <c r="AE490" s="95">
        <f>IF(AG490=1,AK490,AG490)</f>
        <v>0.42553191489361702</v>
      </c>
      <c r="AF490">
        <f>AD490/2</f>
        <v>1</v>
      </c>
      <c r="AG490" s="92">
        <f>IF(AND(AF490&gt;=0,AF490&lt;=1),1,"No aplica")</f>
        <v>1</v>
      </c>
      <c r="AH490" s="96">
        <f>AD490/(AG490*2)</f>
        <v>1</v>
      </c>
      <c r="AI490" s="97">
        <f>IF(AG490=1,AG490/$AG$493,"No aplica")</f>
        <v>0.2</v>
      </c>
      <c r="AJ490" s="97">
        <f>AF490*AI490</f>
        <v>0.2</v>
      </c>
      <c r="AK490" s="97">
        <f>AJ490*$AE$23</f>
        <v>0.42553191489361702</v>
      </c>
    </row>
    <row r="491" spans="1:37" ht="25.4" customHeight="1" thickTop="1" thickBot="1" x14ac:dyDescent="0.3">
      <c r="A491" s="275" t="s">
        <v>424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2</v>
      </c>
      <c r="AE491" s="95">
        <f>IF(AG491=1,AK491,AG491)</f>
        <v>0.42553191489361702</v>
      </c>
      <c r="AF491">
        <f>AD491/2</f>
        <v>1</v>
      </c>
      <c r="AG491" s="92">
        <f>IF(AND(AF491&gt;=0,AF491&lt;=1),1,"No aplica")</f>
        <v>1</v>
      </c>
      <c r="AH491" s="96">
        <f>AD491/(AG491*2)</f>
        <v>1</v>
      </c>
      <c r="AI491" s="97">
        <f>IF(AG491=1,AG491/$AG$493,"No aplica")</f>
        <v>0.2</v>
      </c>
      <c r="AJ491" s="97">
        <f>AF491*AI491</f>
        <v>0.2</v>
      </c>
      <c r="AK491" s="97">
        <f>AJ491*$AE$23</f>
        <v>0.42553191489361702</v>
      </c>
    </row>
    <row r="492" spans="1:37" ht="25.4" customHeight="1" thickTop="1" thickBot="1" x14ac:dyDescent="0.3">
      <c r="A492" s="275" t="s">
        <v>425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2</v>
      </c>
      <c r="AE492" s="95">
        <f>IF(AG492=1,AK492,AG492)</f>
        <v>0.42553191489361702</v>
      </c>
      <c r="AF492">
        <f>AD492/2</f>
        <v>1</v>
      </c>
      <c r="AG492" s="92">
        <f>IF(AND(AF492&gt;=0,AF492&lt;=1),1,"No aplica")</f>
        <v>1</v>
      </c>
      <c r="AH492" s="96">
        <f>AD492/(AG492*2)</f>
        <v>1</v>
      </c>
      <c r="AI492" s="97">
        <f>IF(AG492=1,AG492/$AG$493,"No aplica")</f>
        <v>0.2</v>
      </c>
      <c r="AJ492" s="97">
        <f>AF492*AI492</f>
        <v>0.2</v>
      </c>
      <c r="AK492" s="97">
        <f>AJ492*$AE$23</f>
        <v>0.42553191489361702</v>
      </c>
    </row>
    <row r="493" spans="1:37" ht="25.4" customHeight="1" thickTop="1" x14ac:dyDescent="0.25">
      <c r="A493" s="321" t="s">
        <v>2048</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5">
        <f>SUM(AE486:AE492)</f>
        <v>2.1276595744680851</v>
      </c>
      <c r="AF493" s="65"/>
      <c r="AG493" s="98">
        <f>SUM(AG488:AG492)</f>
        <v>5</v>
      </c>
      <c r="AH493" s="99"/>
      <c r="AI493" s="100"/>
      <c r="AJ493" s="100"/>
      <c r="AK493" s="100"/>
    </row>
    <row r="494" spans="1:37" ht="25.4" customHeight="1" x14ac:dyDescent="0.25">
      <c r="A494" s="308" t="s">
        <v>2049</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426</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2" t="s">
        <v>76</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69" t="s">
        <v>99</v>
      </c>
      <c r="AE500" s="113" t="s">
        <v>9</v>
      </c>
      <c r="AF500" s="92" t="s">
        <v>1988</v>
      </c>
      <c r="AG500" s="92" t="s">
        <v>1989</v>
      </c>
      <c r="AH500" s="92" t="s">
        <v>1990</v>
      </c>
      <c r="AI500" s="93" t="s">
        <v>1991</v>
      </c>
      <c r="AJ500" s="92"/>
      <c r="AK500" s="93" t="s">
        <v>1992</v>
      </c>
    </row>
    <row r="501" spans="1:37" ht="25.4" customHeight="1" thickTop="1" thickBot="1" x14ac:dyDescent="0.3">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2</v>
      </c>
      <c r="AE501" s="95">
        <f t="shared" ref="AE501:AE512" si="97">IF(AG501=1,AK501,AG501)</f>
        <v>0.17730496453900707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0.17730496453900707</v>
      </c>
    </row>
    <row r="502" spans="1:37" ht="25.4" customHeight="1" thickTop="1" thickBot="1" x14ac:dyDescent="0.3">
      <c r="A502" s="275" t="s">
        <v>141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2</v>
      </c>
      <c r="AE502" s="95">
        <f t="shared" si="97"/>
        <v>0.17730496453900707</v>
      </c>
      <c r="AF502">
        <f t="shared" si="98"/>
        <v>1</v>
      </c>
      <c r="AG502" s="92">
        <f t="shared" si="99"/>
        <v>1</v>
      </c>
      <c r="AH502" s="96">
        <f t="shared" si="100"/>
        <v>1</v>
      </c>
      <c r="AI502" s="97">
        <f t="shared" si="101"/>
        <v>8.3333333333333329E-2</v>
      </c>
      <c r="AJ502" s="97">
        <f t="shared" si="102"/>
        <v>8.3333333333333329E-2</v>
      </c>
      <c r="AK502" s="97">
        <f t="shared" si="103"/>
        <v>0.17730496453900707</v>
      </c>
    </row>
    <row r="503" spans="1:37" ht="25.4" customHeight="1" thickTop="1" thickBot="1" x14ac:dyDescent="0.3">
      <c r="A503" s="275" t="s">
        <v>428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2</v>
      </c>
      <c r="AE503" s="95">
        <f t="shared" si="97"/>
        <v>0.17730496453900707</v>
      </c>
      <c r="AF503">
        <f t="shared" si="98"/>
        <v>1</v>
      </c>
      <c r="AG503" s="92">
        <f t="shared" si="99"/>
        <v>1</v>
      </c>
      <c r="AH503" s="96">
        <f t="shared" si="100"/>
        <v>1</v>
      </c>
      <c r="AI503" s="97">
        <f t="shared" si="101"/>
        <v>8.3333333333333329E-2</v>
      </c>
      <c r="AJ503" s="97">
        <f t="shared" si="102"/>
        <v>8.3333333333333329E-2</v>
      </c>
      <c r="AK503" s="97">
        <f t="shared" si="103"/>
        <v>0.17730496453900707</v>
      </c>
    </row>
    <row r="504" spans="1:37" ht="25.4" customHeight="1" thickTop="1" thickBot="1" x14ac:dyDescent="0.3">
      <c r="A504" s="275" t="s">
        <v>429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2</v>
      </c>
      <c r="AE504" s="95">
        <f t="shared" si="97"/>
        <v>0.17730496453900707</v>
      </c>
      <c r="AF504">
        <f t="shared" si="98"/>
        <v>1</v>
      </c>
      <c r="AG504" s="92">
        <f t="shared" si="99"/>
        <v>1</v>
      </c>
      <c r="AH504" s="96">
        <f t="shared" si="100"/>
        <v>1</v>
      </c>
      <c r="AI504" s="97">
        <f t="shared" si="101"/>
        <v>8.3333333333333329E-2</v>
      </c>
      <c r="AJ504" s="97">
        <f t="shared" si="102"/>
        <v>8.3333333333333329E-2</v>
      </c>
      <c r="AK504" s="97">
        <f t="shared" si="103"/>
        <v>0.17730496453900707</v>
      </c>
    </row>
    <row r="505" spans="1:37" ht="25.4" customHeight="1" thickTop="1" thickBot="1" x14ac:dyDescent="0.3">
      <c r="A505" s="275" t="s">
        <v>430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2</v>
      </c>
      <c r="AE505" s="95">
        <f t="shared" si="97"/>
        <v>0.17730496453900707</v>
      </c>
      <c r="AF505">
        <f t="shared" si="98"/>
        <v>1</v>
      </c>
      <c r="AG505" s="92">
        <f t="shared" si="99"/>
        <v>1</v>
      </c>
      <c r="AH505" s="96">
        <f t="shared" si="100"/>
        <v>1</v>
      </c>
      <c r="AI505" s="97">
        <f t="shared" si="101"/>
        <v>8.3333333333333329E-2</v>
      </c>
      <c r="AJ505" s="97">
        <f t="shared" si="102"/>
        <v>8.3333333333333329E-2</v>
      </c>
      <c r="AK505" s="97">
        <f t="shared" si="103"/>
        <v>0.17730496453900707</v>
      </c>
    </row>
    <row r="506" spans="1:37" ht="25.4" customHeight="1" thickTop="1" thickBot="1" x14ac:dyDescent="0.3">
      <c r="A506" s="275" t="s">
        <v>431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2</v>
      </c>
      <c r="AE506" s="95">
        <f t="shared" si="97"/>
        <v>0.17730496453900707</v>
      </c>
      <c r="AF506">
        <f t="shared" si="98"/>
        <v>1</v>
      </c>
      <c r="AG506" s="92">
        <f t="shared" si="99"/>
        <v>1</v>
      </c>
      <c r="AH506" s="96">
        <f t="shared" si="100"/>
        <v>1</v>
      </c>
      <c r="AI506" s="97">
        <f t="shared" si="101"/>
        <v>8.3333333333333329E-2</v>
      </c>
      <c r="AJ506" s="97">
        <f t="shared" si="102"/>
        <v>8.3333333333333329E-2</v>
      </c>
      <c r="AK506" s="97">
        <f t="shared" si="103"/>
        <v>0.17730496453900707</v>
      </c>
    </row>
    <row r="507" spans="1:37" ht="25.4" customHeight="1" thickTop="1" thickBot="1" x14ac:dyDescent="0.3">
      <c r="A507" s="275" t="s">
        <v>432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2</v>
      </c>
      <c r="AE507" s="95">
        <f t="shared" si="97"/>
        <v>0.17730496453900707</v>
      </c>
      <c r="AF507">
        <f t="shared" si="98"/>
        <v>1</v>
      </c>
      <c r="AG507" s="92">
        <f t="shared" si="99"/>
        <v>1</v>
      </c>
      <c r="AH507" s="96">
        <f t="shared" si="100"/>
        <v>1</v>
      </c>
      <c r="AI507" s="97">
        <f t="shared" si="101"/>
        <v>8.3333333333333329E-2</v>
      </c>
      <c r="AJ507" s="97">
        <f t="shared" si="102"/>
        <v>8.3333333333333329E-2</v>
      </c>
      <c r="AK507" s="97">
        <f t="shared" si="103"/>
        <v>0.17730496453900707</v>
      </c>
    </row>
    <row r="508" spans="1:37" ht="25.4" customHeight="1" thickTop="1" thickBot="1" x14ac:dyDescent="0.3">
      <c r="A508" s="275" t="s">
        <v>433</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2</v>
      </c>
      <c r="AE508" s="95">
        <f t="shared" si="97"/>
        <v>0.17730496453900707</v>
      </c>
      <c r="AF508">
        <f t="shared" si="98"/>
        <v>1</v>
      </c>
      <c r="AG508" s="92">
        <f t="shared" si="99"/>
        <v>1</v>
      </c>
      <c r="AH508" s="96">
        <f t="shared" si="100"/>
        <v>1</v>
      </c>
      <c r="AI508" s="97">
        <f t="shared" si="101"/>
        <v>8.3333333333333329E-2</v>
      </c>
      <c r="AJ508" s="97">
        <f t="shared" si="102"/>
        <v>8.3333333333333329E-2</v>
      </c>
      <c r="AK508" s="97">
        <f t="shared" si="103"/>
        <v>0.17730496453900707</v>
      </c>
    </row>
    <row r="509" spans="1:37" ht="25.4" customHeight="1" thickTop="1" thickBot="1" x14ac:dyDescent="0.3">
      <c r="A509" s="275" t="s">
        <v>434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2</v>
      </c>
      <c r="AE509" s="95">
        <f t="shared" si="97"/>
        <v>0.17730496453900707</v>
      </c>
      <c r="AF509">
        <f t="shared" si="98"/>
        <v>1</v>
      </c>
      <c r="AG509" s="92">
        <f t="shared" si="99"/>
        <v>1</v>
      </c>
      <c r="AH509" s="96">
        <f t="shared" si="100"/>
        <v>1</v>
      </c>
      <c r="AI509" s="97">
        <f t="shared" si="101"/>
        <v>8.3333333333333329E-2</v>
      </c>
      <c r="AJ509" s="97">
        <f t="shared" si="102"/>
        <v>8.3333333333333329E-2</v>
      </c>
      <c r="AK509" s="97">
        <f t="shared" si="103"/>
        <v>0.17730496453900707</v>
      </c>
    </row>
    <row r="510" spans="1:37" ht="25.4" customHeight="1" thickTop="1" thickBot="1" x14ac:dyDescent="0.3">
      <c r="A510" s="275" t="s">
        <v>435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2</v>
      </c>
      <c r="AE510" s="95">
        <f t="shared" si="97"/>
        <v>0.17730496453900707</v>
      </c>
      <c r="AF510">
        <f t="shared" si="98"/>
        <v>1</v>
      </c>
      <c r="AG510" s="92">
        <f t="shared" si="99"/>
        <v>1</v>
      </c>
      <c r="AH510" s="96">
        <f t="shared" si="100"/>
        <v>1</v>
      </c>
      <c r="AI510" s="97">
        <f t="shared" si="101"/>
        <v>8.3333333333333329E-2</v>
      </c>
      <c r="AJ510" s="97">
        <f t="shared" si="102"/>
        <v>8.3333333333333329E-2</v>
      </c>
      <c r="AK510" s="97">
        <f t="shared" si="103"/>
        <v>0.17730496453900707</v>
      </c>
    </row>
    <row r="511" spans="1:37" ht="25.4" customHeight="1" thickTop="1" thickBot="1" x14ac:dyDescent="0.3">
      <c r="A511" s="275" t="s">
        <v>436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2</v>
      </c>
      <c r="AE511" s="95">
        <f t="shared" si="97"/>
        <v>0.17730496453900707</v>
      </c>
      <c r="AF511">
        <f t="shared" si="98"/>
        <v>1</v>
      </c>
      <c r="AG511" s="92">
        <f t="shared" si="99"/>
        <v>1</v>
      </c>
      <c r="AH511" s="96">
        <f t="shared" si="100"/>
        <v>1</v>
      </c>
      <c r="AI511" s="97">
        <f t="shared" si="101"/>
        <v>8.3333333333333329E-2</v>
      </c>
      <c r="AJ511" s="97">
        <f t="shared" si="102"/>
        <v>8.3333333333333329E-2</v>
      </c>
      <c r="AK511" s="97">
        <f t="shared" si="103"/>
        <v>0.17730496453900707</v>
      </c>
    </row>
    <row r="512" spans="1:37" ht="25.4" customHeight="1" thickTop="1" thickBot="1" x14ac:dyDescent="0.3">
      <c r="A512" s="275" t="s">
        <v>437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2</v>
      </c>
      <c r="AE512" s="95">
        <f t="shared" si="97"/>
        <v>0.17730496453900707</v>
      </c>
      <c r="AF512">
        <f t="shared" si="98"/>
        <v>1</v>
      </c>
      <c r="AG512" s="92">
        <f t="shared" si="99"/>
        <v>1</v>
      </c>
      <c r="AH512" s="96">
        <f t="shared" si="100"/>
        <v>1</v>
      </c>
      <c r="AI512" s="97">
        <f t="shared" si="101"/>
        <v>8.3333333333333329E-2</v>
      </c>
      <c r="AJ512" s="97">
        <f t="shared" si="102"/>
        <v>8.3333333333333329E-2</v>
      </c>
      <c r="AK512" s="97">
        <f t="shared" si="103"/>
        <v>0.17730496453900707</v>
      </c>
    </row>
    <row r="513" spans="1:37" ht="25.4" customHeight="1" thickTop="1" x14ac:dyDescent="0.25">
      <c r="A513" s="321" t="s">
        <v>2050</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5">
        <f>SUM(AE501:AE512)</f>
        <v>2.1276595744680846</v>
      </c>
      <c r="AF513" s="65"/>
      <c r="AG513" s="98">
        <f>SUM(AG501:AG512)</f>
        <v>12</v>
      </c>
      <c r="AH513" s="99"/>
      <c r="AI513" s="100"/>
      <c r="AJ513" s="100"/>
      <c r="AK513" s="100"/>
    </row>
    <row r="514" spans="1:37" ht="25.4" customHeight="1" x14ac:dyDescent="0.25">
      <c r="A514" s="308" t="s">
        <v>2051</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2" t="s">
        <v>111</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11" t="s">
        <v>99</v>
      </c>
      <c r="AE516" s="112" t="s">
        <v>9</v>
      </c>
      <c r="AF516" s="92" t="s">
        <v>1988</v>
      </c>
      <c r="AG516" s="92" t="s">
        <v>1989</v>
      </c>
      <c r="AH516" s="92" t="s">
        <v>1990</v>
      </c>
      <c r="AI516" s="93" t="s">
        <v>1991</v>
      </c>
      <c r="AJ516" s="92"/>
      <c r="AK516" s="93" t="s">
        <v>1992</v>
      </c>
    </row>
    <row r="517" spans="1:37" ht="25.4" customHeight="1" thickTop="1" thickBot="1" x14ac:dyDescent="0.3">
      <c r="A517" s="275" t="s">
        <v>243</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2</v>
      </c>
      <c r="AE517" s="95">
        <f>IF(AG517=1,AK517,AG517)</f>
        <v>0.42553191489361702</v>
      </c>
      <c r="AF517">
        <f>AD517/2</f>
        <v>1</v>
      </c>
      <c r="AG517" s="92">
        <f>IF(AND(AF517&gt;=0,AF517&lt;=1),1,"No aplica")</f>
        <v>1</v>
      </c>
      <c r="AH517" s="96">
        <f>AD517/(AG517*2)</f>
        <v>1</v>
      </c>
      <c r="AI517" s="97">
        <f>IF(AG517=1,AG517/$AG$522,"No aplica")</f>
        <v>0.2</v>
      </c>
      <c r="AJ517" s="97">
        <f>AF517*AI517</f>
        <v>0.2</v>
      </c>
      <c r="AK517" s="97">
        <f>AJ517*$AE$23</f>
        <v>0.42553191489361702</v>
      </c>
    </row>
    <row r="518" spans="1:37" ht="25.4" customHeight="1" thickTop="1" thickBot="1" x14ac:dyDescent="0.3">
      <c r="A518" s="275" t="s">
        <v>244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2</v>
      </c>
      <c r="AE518" s="95">
        <f>IF(AG518=1,AK518,AG518)</f>
        <v>0.42553191489361702</v>
      </c>
      <c r="AF518">
        <f>AD518/2</f>
        <v>1</v>
      </c>
      <c r="AG518" s="92">
        <f>IF(AND(AF518&gt;=0,AF518&lt;=1),1,"No aplica")</f>
        <v>1</v>
      </c>
      <c r="AH518" s="96">
        <f>AD518/(AG518*2)</f>
        <v>1</v>
      </c>
      <c r="AI518" s="97">
        <f>IF(AG518=1,AG518/$AG$522,"No aplica")</f>
        <v>0.2</v>
      </c>
      <c r="AJ518" s="97">
        <f>AF518*AI518</f>
        <v>0.2</v>
      </c>
      <c r="AK518" s="97">
        <f>AJ518*$AE$23</f>
        <v>0.42553191489361702</v>
      </c>
    </row>
    <row r="519" spans="1:37" ht="25.4" customHeight="1" thickTop="1" thickBot="1" x14ac:dyDescent="0.3">
      <c r="A519" s="275" t="s">
        <v>245</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2</v>
      </c>
      <c r="AE519" s="95">
        <f>IF(AG519=1,AK519,AG519)</f>
        <v>0.42553191489361702</v>
      </c>
      <c r="AF519">
        <f>AD519/2</f>
        <v>1</v>
      </c>
      <c r="AG519" s="92">
        <f>IF(AND(AF519&gt;=0,AF519&lt;=1),1,"No aplica")</f>
        <v>1</v>
      </c>
      <c r="AH519" s="96">
        <f>AD519/(AG519*2)</f>
        <v>1</v>
      </c>
      <c r="AI519" s="97">
        <f>IF(AG519=1,AG519/$AG$522,"No aplica")</f>
        <v>0.2</v>
      </c>
      <c r="AJ519" s="97">
        <f>AF519*AI519</f>
        <v>0.2</v>
      </c>
      <c r="AK519" s="97">
        <f>AJ519*$AE$23</f>
        <v>0.42553191489361702</v>
      </c>
    </row>
    <row r="520" spans="1:37" ht="25.4" customHeight="1" thickTop="1" thickBot="1" x14ac:dyDescent="0.3">
      <c r="A520" s="275" t="s">
        <v>246</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2</v>
      </c>
      <c r="AE520" s="95">
        <f>IF(AG520=1,AK520,AG520)</f>
        <v>0.42553191489361702</v>
      </c>
      <c r="AF520">
        <f>AD520/2</f>
        <v>1</v>
      </c>
      <c r="AG520" s="92">
        <f>IF(AND(AF520&gt;=0,AF520&lt;=1),1,"No aplica")</f>
        <v>1</v>
      </c>
      <c r="AH520" s="96">
        <f>AD520/(AG520*2)</f>
        <v>1</v>
      </c>
      <c r="AI520" s="97">
        <f>IF(AG520=1,AG520/$AG$522,"No aplica")</f>
        <v>0.2</v>
      </c>
      <c r="AJ520" s="97">
        <f>AF520*AI520</f>
        <v>0.2</v>
      </c>
      <c r="AK520" s="97">
        <f>AJ520*$AE$23</f>
        <v>0.42553191489361702</v>
      </c>
    </row>
    <row r="521" spans="1:37" ht="25.4" customHeight="1" thickTop="1" thickBot="1" x14ac:dyDescent="0.3">
      <c r="A521" s="275" t="s">
        <v>438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2</v>
      </c>
      <c r="AE521" s="95">
        <f>IF(AG521=1,AK521,AG521)</f>
        <v>0.42553191489361702</v>
      </c>
      <c r="AF521">
        <f>AD521/2</f>
        <v>1</v>
      </c>
      <c r="AG521" s="92">
        <f>IF(AND(AF521&gt;=0,AF521&lt;=1),1,"No aplica")</f>
        <v>1</v>
      </c>
      <c r="AH521" s="96">
        <f>AD521/(AG521*2)</f>
        <v>1</v>
      </c>
      <c r="AI521" s="97">
        <f>IF(AG521=1,AG521/$AG$522,"No aplica")</f>
        <v>0.2</v>
      </c>
      <c r="AJ521" s="97">
        <f>AF521*AI521</f>
        <v>0.2</v>
      </c>
      <c r="AK521" s="97">
        <f>AJ521*$AE$23</f>
        <v>0.42553191489361702</v>
      </c>
    </row>
    <row r="522" spans="1:37" ht="25.4" customHeight="1" thickTop="1" x14ac:dyDescent="0.25">
      <c r="A522" s="321" t="s">
        <v>2052</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5">
        <f>SUM(AE515:AE521)</f>
        <v>2.1276595744680851</v>
      </c>
      <c r="AF522" s="65"/>
      <c r="AG522" s="98">
        <f>SUM(AG517:AG521)</f>
        <v>5</v>
      </c>
      <c r="AH522" s="99"/>
      <c r="AI522" s="100"/>
      <c r="AJ522" s="100"/>
      <c r="AK522" s="100"/>
    </row>
    <row r="523" spans="1:37" ht="25.4" customHeight="1" x14ac:dyDescent="0.25">
      <c r="A523" s="308" t="s">
        <v>2053</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439</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2" t="s">
        <v>76</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69" t="s">
        <v>99</v>
      </c>
      <c r="AE529" s="113" t="s">
        <v>9</v>
      </c>
      <c r="AF529" s="92" t="s">
        <v>1988</v>
      </c>
      <c r="AG529" s="92" t="s">
        <v>1989</v>
      </c>
      <c r="AH529" s="92" t="s">
        <v>1990</v>
      </c>
      <c r="AI529" s="93" t="s">
        <v>1991</v>
      </c>
      <c r="AJ529" s="92"/>
      <c r="AK529" s="93" t="s">
        <v>1992</v>
      </c>
    </row>
    <row r="530" spans="1:37" ht="25.4" customHeight="1" thickTop="1" thickBot="1" x14ac:dyDescent="0.3">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2</v>
      </c>
      <c r="AE530" s="95">
        <f t="shared" ref="AE530:AE551" si="104">IF(AG530=1,AK530,AG530)</f>
        <v>9.6711798839458421E-2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9.6711798839458421E-2</v>
      </c>
    </row>
    <row r="531" spans="1:37" ht="25.4" customHeight="1" thickTop="1" thickBot="1" x14ac:dyDescent="0.3">
      <c r="A531" s="275" t="s">
        <v>141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2</v>
      </c>
      <c r="AE531" s="95">
        <f t="shared" si="104"/>
        <v>9.6711798839458421E-2</v>
      </c>
      <c r="AF531">
        <f t="shared" si="105"/>
        <v>1</v>
      </c>
      <c r="AG531" s="92">
        <f t="shared" si="106"/>
        <v>1</v>
      </c>
      <c r="AH531" s="96">
        <f t="shared" si="107"/>
        <v>1</v>
      </c>
      <c r="AI531" s="97">
        <f t="shared" si="108"/>
        <v>4.5454545454545456E-2</v>
      </c>
      <c r="AJ531" s="97">
        <f t="shared" si="109"/>
        <v>4.5454545454545456E-2</v>
      </c>
      <c r="AK531" s="97">
        <f t="shared" si="110"/>
        <v>9.6711798839458421E-2</v>
      </c>
    </row>
    <row r="532" spans="1:37" ht="25.4" customHeight="1" thickTop="1" thickBot="1" x14ac:dyDescent="0.3">
      <c r="A532" s="275" t="s">
        <v>441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2</v>
      </c>
      <c r="AE532" s="95">
        <f t="shared" si="104"/>
        <v>9.6711798839458421E-2</v>
      </c>
      <c r="AF532">
        <f t="shared" si="105"/>
        <v>1</v>
      </c>
      <c r="AG532" s="92">
        <f t="shared" si="106"/>
        <v>1</v>
      </c>
      <c r="AH532" s="96">
        <f t="shared" si="107"/>
        <v>1</v>
      </c>
      <c r="AI532" s="97">
        <f t="shared" si="108"/>
        <v>4.5454545454545456E-2</v>
      </c>
      <c r="AJ532" s="97">
        <f t="shared" si="109"/>
        <v>4.5454545454545456E-2</v>
      </c>
      <c r="AK532" s="97">
        <f t="shared" si="110"/>
        <v>9.6711798839458421E-2</v>
      </c>
    </row>
    <row r="533" spans="1:37" ht="25.4" customHeight="1" thickTop="1" thickBot="1" x14ac:dyDescent="0.3">
      <c r="A533" s="275" t="s">
        <v>442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2</v>
      </c>
      <c r="AE533" s="95">
        <f t="shared" si="104"/>
        <v>9.6711798839458421E-2</v>
      </c>
      <c r="AF533">
        <f t="shared" si="105"/>
        <v>1</v>
      </c>
      <c r="AG533" s="92">
        <f t="shared" si="106"/>
        <v>1</v>
      </c>
      <c r="AH533" s="96">
        <f t="shared" si="107"/>
        <v>1</v>
      </c>
      <c r="AI533" s="97">
        <f t="shared" si="108"/>
        <v>4.5454545454545456E-2</v>
      </c>
      <c r="AJ533" s="97">
        <f t="shared" si="109"/>
        <v>4.5454545454545456E-2</v>
      </c>
      <c r="AK533" s="97">
        <f t="shared" si="110"/>
        <v>9.6711798839458421E-2</v>
      </c>
    </row>
    <row r="534" spans="1:37" ht="25.4" customHeight="1" thickTop="1" thickBot="1" x14ac:dyDescent="0.3">
      <c r="A534" s="275" t="s">
        <v>443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2</v>
      </c>
      <c r="AE534" s="95">
        <f t="shared" si="104"/>
        <v>9.6711798839458421E-2</v>
      </c>
      <c r="AF534">
        <f t="shared" si="105"/>
        <v>1</v>
      </c>
      <c r="AG534" s="92">
        <f t="shared" si="106"/>
        <v>1</v>
      </c>
      <c r="AH534" s="96">
        <f t="shared" si="107"/>
        <v>1</v>
      </c>
      <c r="AI534" s="97">
        <f t="shared" si="108"/>
        <v>4.5454545454545456E-2</v>
      </c>
      <c r="AJ534" s="97">
        <f t="shared" si="109"/>
        <v>4.5454545454545456E-2</v>
      </c>
      <c r="AK534" s="97">
        <f t="shared" si="110"/>
        <v>9.6711798839458421E-2</v>
      </c>
    </row>
    <row r="535" spans="1:37" ht="25.4" customHeight="1" thickTop="1" thickBot="1" x14ac:dyDescent="0.3">
      <c r="A535" s="275" t="s">
        <v>444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2</v>
      </c>
      <c r="AE535" s="95">
        <f t="shared" si="104"/>
        <v>9.6711798839458421E-2</v>
      </c>
      <c r="AF535">
        <f t="shared" si="105"/>
        <v>1</v>
      </c>
      <c r="AG535" s="92">
        <f t="shared" si="106"/>
        <v>1</v>
      </c>
      <c r="AH535" s="96">
        <f t="shared" si="107"/>
        <v>1</v>
      </c>
      <c r="AI535" s="97">
        <f t="shared" si="108"/>
        <v>4.5454545454545456E-2</v>
      </c>
      <c r="AJ535" s="97">
        <f t="shared" si="109"/>
        <v>4.5454545454545456E-2</v>
      </c>
      <c r="AK535" s="97">
        <f t="shared" si="110"/>
        <v>9.6711798839458421E-2</v>
      </c>
    </row>
    <row r="536" spans="1:37" ht="25.4" customHeight="1" thickTop="1" thickBot="1" x14ac:dyDescent="0.3">
      <c r="A536" s="275" t="s">
        <v>445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2</v>
      </c>
      <c r="AE536" s="95">
        <f t="shared" si="104"/>
        <v>9.6711798839458421E-2</v>
      </c>
      <c r="AF536">
        <f t="shared" si="105"/>
        <v>1</v>
      </c>
      <c r="AG536" s="92">
        <f t="shared" si="106"/>
        <v>1</v>
      </c>
      <c r="AH536" s="96">
        <f t="shared" si="107"/>
        <v>1</v>
      </c>
      <c r="AI536" s="97">
        <f t="shared" si="108"/>
        <v>4.5454545454545456E-2</v>
      </c>
      <c r="AJ536" s="97">
        <f t="shared" si="109"/>
        <v>4.5454545454545456E-2</v>
      </c>
      <c r="AK536" s="97">
        <f t="shared" si="110"/>
        <v>9.6711798839458421E-2</v>
      </c>
    </row>
    <row r="537" spans="1:37" ht="25.4" customHeight="1" thickTop="1" thickBot="1" x14ac:dyDescent="0.3">
      <c r="A537" s="275" t="s">
        <v>446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2</v>
      </c>
      <c r="AE537" s="95">
        <f t="shared" si="104"/>
        <v>9.6711798839458421E-2</v>
      </c>
      <c r="AF537">
        <f t="shared" si="105"/>
        <v>1</v>
      </c>
      <c r="AG537" s="92">
        <f t="shared" si="106"/>
        <v>1</v>
      </c>
      <c r="AH537" s="96">
        <f t="shared" si="107"/>
        <v>1</v>
      </c>
      <c r="AI537" s="97">
        <f t="shared" si="108"/>
        <v>4.5454545454545456E-2</v>
      </c>
      <c r="AJ537" s="97">
        <f t="shared" si="109"/>
        <v>4.5454545454545456E-2</v>
      </c>
      <c r="AK537" s="97">
        <f t="shared" si="110"/>
        <v>9.6711798839458421E-2</v>
      </c>
    </row>
    <row r="538" spans="1:37" ht="25.4" customHeight="1" thickTop="1" thickBot="1" x14ac:dyDescent="0.3">
      <c r="A538" s="275" t="s">
        <v>447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2</v>
      </c>
      <c r="AE538" s="95">
        <f t="shared" si="104"/>
        <v>9.6711798839458421E-2</v>
      </c>
      <c r="AF538">
        <f t="shared" si="105"/>
        <v>1</v>
      </c>
      <c r="AG538" s="92">
        <f t="shared" si="106"/>
        <v>1</v>
      </c>
      <c r="AH538" s="96">
        <f t="shared" si="107"/>
        <v>1</v>
      </c>
      <c r="AI538" s="97">
        <f t="shared" si="108"/>
        <v>4.5454545454545456E-2</v>
      </c>
      <c r="AJ538" s="97">
        <f t="shared" si="109"/>
        <v>4.5454545454545456E-2</v>
      </c>
      <c r="AK538" s="97">
        <f t="shared" si="110"/>
        <v>9.6711798839458421E-2</v>
      </c>
    </row>
    <row r="539" spans="1:37" ht="25.4" customHeight="1" thickTop="1" thickBot="1" x14ac:dyDescent="0.3">
      <c r="A539" s="275" t="s">
        <v>448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2</v>
      </c>
      <c r="AE539" s="95">
        <f t="shared" si="104"/>
        <v>9.6711798839458421E-2</v>
      </c>
      <c r="AF539">
        <f t="shared" si="105"/>
        <v>1</v>
      </c>
      <c r="AG539" s="92">
        <f t="shared" si="106"/>
        <v>1</v>
      </c>
      <c r="AH539" s="96">
        <f t="shared" si="107"/>
        <v>1</v>
      </c>
      <c r="AI539" s="97">
        <f t="shared" si="108"/>
        <v>4.5454545454545456E-2</v>
      </c>
      <c r="AJ539" s="97">
        <f t="shared" si="109"/>
        <v>4.5454545454545456E-2</v>
      </c>
      <c r="AK539" s="97">
        <f t="shared" si="110"/>
        <v>9.6711798839458421E-2</v>
      </c>
    </row>
    <row r="540" spans="1:37" ht="25.4" customHeight="1" thickTop="1" thickBot="1" x14ac:dyDescent="0.3">
      <c r="A540" s="275" t="s">
        <v>449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2</v>
      </c>
      <c r="AE540" s="95">
        <f t="shared" si="104"/>
        <v>9.6711798839458421E-2</v>
      </c>
      <c r="AF540">
        <f t="shared" si="105"/>
        <v>1</v>
      </c>
      <c r="AG540" s="92">
        <f t="shared" si="106"/>
        <v>1</v>
      </c>
      <c r="AH540" s="96">
        <f t="shared" si="107"/>
        <v>1</v>
      </c>
      <c r="AI540" s="97">
        <f t="shared" si="108"/>
        <v>4.5454545454545456E-2</v>
      </c>
      <c r="AJ540" s="97">
        <f t="shared" si="109"/>
        <v>4.5454545454545456E-2</v>
      </c>
      <c r="AK540" s="97">
        <f t="shared" si="110"/>
        <v>9.6711798839458421E-2</v>
      </c>
    </row>
    <row r="541" spans="1:37" ht="25.4" customHeight="1" thickTop="1" thickBot="1" x14ac:dyDescent="0.3">
      <c r="A541" s="275" t="s">
        <v>450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2</v>
      </c>
      <c r="AE541" s="95">
        <f t="shared" si="104"/>
        <v>9.6711798839458421E-2</v>
      </c>
      <c r="AF541">
        <f t="shared" si="105"/>
        <v>1</v>
      </c>
      <c r="AG541" s="92">
        <f t="shared" si="106"/>
        <v>1</v>
      </c>
      <c r="AH541" s="96">
        <f t="shared" si="107"/>
        <v>1</v>
      </c>
      <c r="AI541" s="97">
        <f t="shared" si="108"/>
        <v>4.5454545454545456E-2</v>
      </c>
      <c r="AJ541" s="97">
        <f t="shared" si="109"/>
        <v>4.5454545454545456E-2</v>
      </c>
      <c r="AK541" s="97">
        <f t="shared" si="110"/>
        <v>9.6711798839458421E-2</v>
      </c>
    </row>
    <row r="542" spans="1:37" ht="25.4" customHeight="1" thickTop="1" thickBot="1" x14ac:dyDescent="0.3">
      <c r="A542" s="275" t="s">
        <v>451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2</v>
      </c>
      <c r="AE542" s="95">
        <f t="shared" si="104"/>
        <v>9.6711798839458421E-2</v>
      </c>
      <c r="AF542">
        <f t="shared" si="105"/>
        <v>1</v>
      </c>
      <c r="AG542" s="92">
        <f t="shared" si="106"/>
        <v>1</v>
      </c>
      <c r="AH542" s="96">
        <f t="shared" si="107"/>
        <v>1</v>
      </c>
      <c r="AI542" s="97">
        <f t="shared" si="108"/>
        <v>4.5454545454545456E-2</v>
      </c>
      <c r="AJ542" s="97">
        <f t="shared" si="109"/>
        <v>4.5454545454545456E-2</v>
      </c>
      <c r="AK542" s="97">
        <f t="shared" si="110"/>
        <v>9.6711798839458421E-2</v>
      </c>
    </row>
    <row r="543" spans="1:37" ht="25.4" customHeight="1" thickTop="1" thickBot="1" x14ac:dyDescent="0.3">
      <c r="A543" s="275" t="s">
        <v>452</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2</v>
      </c>
      <c r="AE543" s="95">
        <f t="shared" si="104"/>
        <v>9.6711798839458421E-2</v>
      </c>
      <c r="AF543">
        <f t="shared" si="105"/>
        <v>1</v>
      </c>
      <c r="AG543" s="92">
        <f t="shared" si="106"/>
        <v>1</v>
      </c>
      <c r="AH543" s="96">
        <f t="shared" si="107"/>
        <v>1</v>
      </c>
      <c r="AI543" s="97">
        <f t="shared" si="108"/>
        <v>4.5454545454545456E-2</v>
      </c>
      <c r="AJ543" s="97">
        <f t="shared" si="109"/>
        <v>4.5454545454545456E-2</v>
      </c>
      <c r="AK543" s="97">
        <f t="shared" si="110"/>
        <v>9.6711798839458421E-2</v>
      </c>
    </row>
    <row r="544" spans="1:37" ht="25.4" customHeight="1" thickTop="1" thickBot="1" x14ac:dyDescent="0.3">
      <c r="A544" s="275" t="s">
        <v>453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2</v>
      </c>
      <c r="AE544" s="95">
        <f t="shared" si="104"/>
        <v>9.6711798839458421E-2</v>
      </c>
      <c r="AF544">
        <f t="shared" si="105"/>
        <v>1</v>
      </c>
      <c r="AG544" s="92">
        <f t="shared" si="106"/>
        <v>1</v>
      </c>
      <c r="AH544" s="96">
        <f t="shared" si="107"/>
        <v>1</v>
      </c>
      <c r="AI544" s="97">
        <f t="shared" si="108"/>
        <v>4.5454545454545456E-2</v>
      </c>
      <c r="AJ544" s="97">
        <f t="shared" si="109"/>
        <v>4.5454545454545456E-2</v>
      </c>
      <c r="AK544" s="97">
        <f t="shared" si="110"/>
        <v>9.6711798839458421E-2</v>
      </c>
    </row>
    <row r="545" spans="1:37" ht="25.4" customHeight="1" thickTop="1" thickBot="1" x14ac:dyDescent="0.3">
      <c r="A545" s="275" t="s">
        <v>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2</v>
      </c>
      <c r="AE545" s="95">
        <f t="shared" si="104"/>
        <v>9.6711798839458421E-2</v>
      </c>
      <c r="AF545">
        <f t="shared" si="105"/>
        <v>1</v>
      </c>
      <c r="AG545" s="92">
        <f t="shared" si="106"/>
        <v>1</v>
      </c>
      <c r="AH545" s="96">
        <f t="shared" si="107"/>
        <v>1</v>
      </c>
      <c r="AI545" s="97">
        <f t="shared" si="108"/>
        <v>4.5454545454545456E-2</v>
      </c>
      <c r="AJ545" s="97">
        <f t="shared" si="109"/>
        <v>4.5454545454545456E-2</v>
      </c>
      <c r="AK545" s="97">
        <f t="shared" si="110"/>
        <v>9.6711798839458421E-2</v>
      </c>
    </row>
    <row r="546" spans="1:37" ht="25.4" customHeight="1" thickTop="1" thickBot="1" x14ac:dyDescent="0.3">
      <c r="A546" s="275" t="s">
        <v>455</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2</v>
      </c>
      <c r="AE546" s="95">
        <f t="shared" si="104"/>
        <v>9.6711798839458421E-2</v>
      </c>
      <c r="AF546">
        <f t="shared" si="105"/>
        <v>1</v>
      </c>
      <c r="AG546" s="92">
        <f t="shared" si="106"/>
        <v>1</v>
      </c>
      <c r="AH546" s="96">
        <f t="shared" si="107"/>
        <v>1</v>
      </c>
      <c r="AI546" s="97">
        <f t="shared" si="108"/>
        <v>4.5454545454545456E-2</v>
      </c>
      <c r="AJ546" s="97">
        <f t="shared" si="109"/>
        <v>4.5454545454545456E-2</v>
      </c>
      <c r="AK546" s="97">
        <f t="shared" si="110"/>
        <v>9.6711798839458421E-2</v>
      </c>
    </row>
    <row r="547" spans="1:37" ht="25.4" customHeight="1" thickTop="1" thickBot="1" x14ac:dyDescent="0.3">
      <c r="A547" s="275" t="s">
        <v>456</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2</v>
      </c>
      <c r="AE547" s="95">
        <f t="shared" si="104"/>
        <v>9.6711798839458421E-2</v>
      </c>
      <c r="AF547">
        <f t="shared" si="105"/>
        <v>1</v>
      </c>
      <c r="AG547" s="92">
        <f t="shared" si="106"/>
        <v>1</v>
      </c>
      <c r="AH547" s="96">
        <f t="shared" si="107"/>
        <v>1</v>
      </c>
      <c r="AI547" s="97">
        <f t="shared" si="108"/>
        <v>4.5454545454545456E-2</v>
      </c>
      <c r="AJ547" s="97">
        <f t="shared" si="109"/>
        <v>4.5454545454545456E-2</v>
      </c>
      <c r="AK547" s="97">
        <f t="shared" si="110"/>
        <v>9.6711798839458421E-2</v>
      </c>
    </row>
    <row r="548" spans="1:37" ht="25.4" customHeight="1" thickTop="1" thickBot="1" x14ac:dyDescent="0.3">
      <c r="A548" s="275" t="s">
        <v>457</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2</v>
      </c>
      <c r="AE548" s="95">
        <f t="shared" si="104"/>
        <v>9.6711798839458421E-2</v>
      </c>
      <c r="AF548">
        <f t="shared" si="105"/>
        <v>1</v>
      </c>
      <c r="AG548" s="92">
        <f t="shared" si="106"/>
        <v>1</v>
      </c>
      <c r="AH548" s="96">
        <f t="shared" si="107"/>
        <v>1</v>
      </c>
      <c r="AI548" s="97">
        <f t="shared" si="108"/>
        <v>4.5454545454545456E-2</v>
      </c>
      <c r="AJ548" s="97">
        <f t="shared" si="109"/>
        <v>4.5454545454545456E-2</v>
      </c>
      <c r="AK548" s="97">
        <f t="shared" si="110"/>
        <v>9.6711798839458421E-2</v>
      </c>
    </row>
    <row r="549" spans="1:37" ht="25.4" customHeight="1" thickTop="1" thickBot="1" x14ac:dyDescent="0.3">
      <c r="A549" s="275" t="s">
        <v>458</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2</v>
      </c>
      <c r="AE549" s="95">
        <f t="shared" si="104"/>
        <v>9.6711798839458421E-2</v>
      </c>
      <c r="AF549">
        <f t="shared" si="105"/>
        <v>1</v>
      </c>
      <c r="AG549" s="92">
        <f t="shared" si="106"/>
        <v>1</v>
      </c>
      <c r="AH549" s="96">
        <f t="shared" si="107"/>
        <v>1</v>
      </c>
      <c r="AI549" s="97">
        <f t="shared" si="108"/>
        <v>4.5454545454545456E-2</v>
      </c>
      <c r="AJ549" s="97">
        <f t="shared" si="109"/>
        <v>4.5454545454545456E-2</v>
      </c>
      <c r="AK549" s="97">
        <f t="shared" si="110"/>
        <v>9.6711798839458421E-2</v>
      </c>
    </row>
    <row r="550" spans="1:37" ht="25.4" customHeight="1" thickTop="1" thickBot="1" x14ac:dyDescent="0.3">
      <c r="A550" s="275" t="s">
        <v>459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2</v>
      </c>
      <c r="AE550" s="95">
        <f t="shared" si="104"/>
        <v>9.6711798839458421E-2</v>
      </c>
      <c r="AF550">
        <f t="shared" si="105"/>
        <v>1</v>
      </c>
      <c r="AG550" s="92">
        <f t="shared" si="106"/>
        <v>1</v>
      </c>
      <c r="AH550" s="96">
        <f t="shared" si="107"/>
        <v>1</v>
      </c>
      <c r="AI550" s="97">
        <f t="shared" si="108"/>
        <v>4.5454545454545456E-2</v>
      </c>
      <c r="AJ550" s="97">
        <f t="shared" si="109"/>
        <v>4.5454545454545456E-2</v>
      </c>
      <c r="AK550" s="97">
        <f t="shared" si="110"/>
        <v>9.6711798839458421E-2</v>
      </c>
    </row>
    <row r="551" spans="1:37" ht="25.4" customHeight="1" thickTop="1" thickBot="1" x14ac:dyDescent="0.3">
      <c r="A551" s="275" t="s">
        <v>460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2</v>
      </c>
      <c r="AE551" s="95">
        <f t="shared" si="104"/>
        <v>9.6711798839458421E-2</v>
      </c>
      <c r="AF551">
        <f t="shared" si="105"/>
        <v>1</v>
      </c>
      <c r="AG551" s="92">
        <f t="shared" si="106"/>
        <v>1</v>
      </c>
      <c r="AH551" s="96">
        <f t="shared" si="107"/>
        <v>1</v>
      </c>
      <c r="AI551" s="97">
        <f t="shared" si="108"/>
        <v>4.5454545454545456E-2</v>
      </c>
      <c r="AJ551" s="97">
        <f t="shared" si="109"/>
        <v>4.5454545454545456E-2</v>
      </c>
      <c r="AK551" s="97">
        <f t="shared" si="110"/>
        <v>9.6711798839458421E-2</v>
      </c>
    </row>
    <row r="552" spans="1:37" ht="25.4" customHeight="1" thickTop="1" x14ac:dyDescent="0.25">
      <c r="A552" s="321" t="s">
        <v>2054</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5">
        <f>SUM(AE530:AE551)</f>
        <v>2.1276595744680851</v>
      </c>
      <c r="AF552" s="65"/>
      <c r="AG552" s="98">
        <f>SUM(AG530:AG551)</f>
        <v>22</v>
      </c>
      <c r="AH552" s="99"/>
      <c r="AI552" s="100"/>
      <c r="AJ552" s="100"/>
      <c r="AK552" s="100"/>
    </row>
    <row r="553" spans="1:37" ht="25.4" customHeight="1" x14ac:dyDescent="0.25">
      <c r="A553" s="308" t="s">
        <v>2055</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2" t="s">
        <v>111</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11" t="s">
        <v>99</v>
      </c>
      <c r="AE555" s="112" t="s">
        <v>9</v>
      </c>
      <c r="AF555" s="92" t="s">
        <v>1988</v>
      </c>
      <c r="AG555" s="92" t="s">
        <v>1989</v>
      </c>
      <c r="AH555" s="92" t="s">
        <v>1990</v>
      </c>
      <c r="AI555" s="93" t="s">
        <v>1991</v>
      </c>
      <c r="AJ555" s="92"/>
      <c r="AK555" s="93" t="s">
        <v>1992</v>
      </c>
    </row>
    <row r="556" spans="1:37" ht="25.4" customHeight="1" thickTop="1" thickBot="1" x14ac:dyDescent="0.3">
      <c r="A556" s="275" t="s">
        <v>385</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2</v>
      </c>
      <c r="AE556" s="95">
        <f>IF(AG556=1,AK556,AG556)</f>
        <v>0.42553191489361702</v>
      </c>
      <c r="AF556">
        <f>AD556/2</f>
        <v>1</v>
      </c>
      <c r="AG556" s="92">
        <f>IF(AND(AF556&gt;=0,AF556&lt;=1),1,"No aplica")</f>
        <v>1</v>
      </c>
      <c r="AH556" s="96">
        <f>AD556/(AG556*2)</f>
        <v>1</v>
      </c>
      <c r="AI556" s="97">
        <f>IF(AG556=1,AG556/$AG$561,"No aplica")</f>
        <v>0.2</v>
      </c>
      <c r="AJ556" s="97">
        <f>AF556*AI556</f>
        <v>0.2</v>
      </c>
      <c r="AK556" s="97">
        <f>AJ556*$AE$23</f>
        <v>0.42553191489361702</v>
      </c>
    </row>
    <row r="557" spans="1:37" ht="25.4" customHeight="1" thickTop="1" thickBot="1" x14ac:dyDescent="0.3">
      <c r="A557" s="275" t="s">
        <v>386</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2</v>
      </c>
      <c r="AE557" s="95">
        <f>IF(AG557=1,AK557,AG557)</f>
        <v>0.42553191489361702</v>
      </c>
      <c r="AF557">
        <f>AD557/2</f>
        <v>1</v>
      </c>
      <c r="AG557" s="92">
        <f>IF(AND(AF557&gt;=0,AF557&lt;=1),1,"No aplica")</f>
        <v>1</v>
      </c>
      <c r="AH557" s="96">
        <f>AD557/(AG557*2)</f>
        <v>1</v>
      </c>
      <c r="AI557" s="97">
        <f>IF(AG557=1,AG557/$AG$561,"No aplica")</f>
        <v>0.2</v>
      </c>
      <c r="AJ557" s="97">
        <f>AF557*AI557</f>
        <v>0.2</v>
      </c>
      <c r="AK557" s="97">
        <f>AJ557*$AE$23</f>
        <v>0.42553191489361702</v>
      </c>
    </row>
    <row r="558" spans="1:37" ht="25.4" customHeight="1" thickTop="1" thickBot="1" x14ac:dyDescent="0.3">
      <c r="A558" s="275" t="s">
        <v>387</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2</v>
      </c>
      <c r="AE558" s="95">
        <f>IF(AG558=1,AK558,AG558)</f>
        <v>0.42553191489361702</v>
      </c>
      <c r="AF558">
        <f>AD558/2</f>
        <v>1</v>
      </c>
      <c r="AG558" s="92">
        <f>IF(AND(AF558&gt;=0,AF558&lt;=1),1,"No aplica")</f>
        <v>1</v>
      </c>
      <c r="AH558" s="96">
        <f>AD558/(AG558*2)</f>
        <v>1</v>
      </c>
      <c r="AI558" s="97">
        <f>IF(AG558=1,AG558/$AG$561,"No aplica")</f>
        <v>0.2</v>
      </c>
      <c r="AJ558" s="97">
        <f>AF558*AI558</f>
        <v>0.2</v>
      </c>
      <c r="AK558" s="97">
        <f>AJ558*$AE$23</f>
        <v>0.42553191489361702</v>
      </c>
    </row>
    <row r="559" spans="1:37" ht="25.4" customHeight="1" thickTop="1" thickBot="1" x14ac:dyDescent="0.3">
      <c r="A559" s="275" t="s">
        <v>388</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2</v>
      </c>
      <c r="AE559" s="95">
        <f>IF(AG559=1,AK559,AG559)</f>
        <v>0.42553191489361702</v>
      </c>
      <c r="AF559">
        <f>AD559/2</f>
        <v>1</v>
      </c>
      <c r="AG559" s="92">
        <f>IF(AND(AF559&gt;=0,AF559&lt;=1),1,"No aplica")</f>
        <v>1</v>
      </c>
      <c r="AH559" s="96">
        <f>AD559/(AG559*2)</f>
        <v>1</v>
      </c>
      <c r="AI559" s="97">
        <f>IF(AG559=1,AG559/$AG$561,"No aplica")</f>
        <v>0.2</v>
      </c>
      <c r="AJ559" s="97">
        <f>AF559*AI559</f>
        <v>0.2</v>
      </c>
      <c r="AK559" s="97">
        <f>AJ559*$AE$23</f>
        <v>0.42553191489361702</v>
      </c>
    </row>
    <row r="560" spans="1:37" ht="25.4" customHeight="1" thickTop="1" thickBot="1" x14ac:dyDescent="0.3">
      <c r="A560" s="275" t="s">
        <v>461</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2</v>
      </c>
      <c r="AE560" s="95">
        <f>IF(AG560=1,AK560,AG560)</f>
        <v>0.42553191489361702</v>
      </c>
      <c r="AF560">
        <f>AD560/2</f>
        <v>1</v>
      </c>
      <c r="AG560" s="92">
        <f>IF(AND(AF560&gt;=0,AF560&lt;=1),1,"No aplica")</f>
        <v>1</v>
      </c>
      <c r="AH560" s="96">
        <f>AD560/(AG560*2)</f>
        <v>1</v>
      </c>
      <c r="AI560" s="97">
        <f>IF(AG560=1,AG560/$AG$561,"No aplica")</f>
        <v>0.2</v>
      </c>
      <c r="AJ560" s="97">
        <f>AF560*AI560</f>
        <v>0.2</v>
      </c>
      <c r="AK560" s="97">
        <f>AJ560*$AE$23</f>
        <v>0.42553191489361702</v>
      </c>
    </row>
    <row r="561" spans="1:37" ht="25.4" customHeight="1" thickTop="1" x14ac:dyDescent="0.25">
      <c r="A561" s="321" t="s">
        <v>2056</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5">
        <f>SUM(AE554:AE560)</f>
        <v>2.1276595744680851</v>
      </c>
      <c r="AF561" s="65"/>
      <c r="AG561" s="98">
        <f>SUM(AG556:AG560)</f>
        <v>5</v>
      </c>
      <c r="AH561" s="99"/>
      <c r="AI561" s="100"/>
      <c r="AJ561" s="100"/>
      <c r="AK561" s="100"/>
    </row>
    <row r="562" spans="1:37" ht="25.4" customHeight="1" x14ac:dyDescent="0.25">
      <c r="A562" s="308" t="s">
        <v>2057</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462</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2" t="s">
        <v>76</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69" t="s">
        <v>99</v>
      </c>
      <c r="AE568" s="113" t="s">
        <v>9</v>
      </c>
      <c r="AF568" s="92" t="s">
        <v>1988</v>
      </c>
      <c r="AG568" s="92" t="s">
        <v>1989</v>
      </c>
      <c r="AH568" s="92" t="s">
        <v>1990</v>
      </c>
      <c r="AI568" s="93" t="s">
        <v>1991</v>
      </c>
      <c r="AJ568" s="92"/>
      <c r="AK568" s="93" t="s">
        <v>1992</v>
      </c>
    </row>
    <row r="569" spans="1:37" ht="25.4" customHeight="1" thickTop="1" thickBot="1" x14ac:dyDescent="0.3">
      <c r="A569" s="275" t="s">
        <v>464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2</v>
      </c>
      <c r="AE569" s="95">
        <f t="shared" ref="AE569:AE587" si="111">IF(AG569=1,AK569,AG569)</f>
        <v>0.11198208286674131</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0.11198208286674131</v>
      </c>
    </row>
    <row r="570" spans="1:37" ht="25.4" customHeight="1" thickTop="1" thickBot="1" x14ac:dyDescent="0.3">
      <c r="A570" s="275" t="s">
        <v>141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4" customHeight="1" thickTop="1" thickBot="1" x14ac:dyDescent="0.3">
      <c r="A571" s="275" t="s">
        <v>465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4" customHeight="1" thickTop="1" thickBot="1" x14ac:dyDescent="0.3">
      <c r="A572" s="275" t="s">
        <v>466</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2</v>
      </c>
      <c r="AE572" s="95">
        <f t="shared" si="111"/>
        <v>0.11198208286674131</v>
      </c>
      <c r="AF572">
        <f t="shared" si="112"/>
        <v>1</v>
      </c>
      <c r="AG572" s="92">
        <f t="shared" si="113"/>
        <v>1</v>
      </c>
      <c r="AH572" s="96">
        <f t="shared" si="114"/>
        <v>1</v>
      </c>
      <c r="AI572" s="97">
        <f t="shared" si="115"/>
        <v>5.2631578947368418E-2</v>
      </c>
      <c r="AJ572" s="97">
        <f t="shared" si="116"/>
        <v>5.2631578947368418E-2</v>
      </c>
      <c r="AK572" s="97">
        <f t="shared" si="117"/>
        <v>0.11198208286674131</v>
      </c>
    </row>
    <row r="573" spans="1:37" ht="25.4" customHeight="1" thickTop="1" thickBot="1" x14ac:dyDescent="0.3">
      <c r="A573" s="275" t="s">
        <v>467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2</v>
      </c>
      <c r="AE573" s="95">
        <f t="shared" si="111"/>
        <v>0.11198208286674131</v>
      </c>
      <c r="AF573">
        <f t="shared" si="112"/>
        <v>1</v>
      </c>
      <c r="AG573" s="92">
        <f t="shared" si="113"/>
        <v>1</v>
      </c>
      <c r="AH573" s="96">
        <f t="shared" si="114"/>
        <v>1</v>
      </c>
      <c r="AI573" s="97">
        <f t="shared" si="115"/>
        <v>5.2631578947368418E-2</v>
      </c>
      <c r="AJ573" s="97">
        <f t="shared" si="116"/>
        <v>5.2631578947368418E-2</v>
      </c>
      <c r="AK573" s="97">
        <f t="shared" si="117"/>
        <v>0.11198208286674131</v>
      </c>
    </row>
    <row r="574" spans="1:37" ht="25.4" customHeight="1" thickTop="1" thickBot="1" x14ac:dyDescent="0.3">
      <c r="A574" s="275" t="s">
        <v>468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2</v>
      </c>
      <c r="AE574" s="95">
        <f t="shared" si="111"/>
        <v>0.11198208286674131</v>
      </c>
      <c r="AF574">
        <f t="shared" si="112"/>
        <v>1</v>
      </c>
      <c r="AG574" s="92">
        <f t="shared" si="113"/>
        <v>1</v>
      </c>
      <c r="AH574" s="96">
        <f t="shared" si="114"/>
        <v>1</v>
      </c>
      <c r="AI574" s="97">
        <f t="shared" si="115"/>
        <v>5.2631578947368418E-2</v>
      </c>
      <c r="AJ574" s="97">
        <f t="shared" si="116"/>
        <v>5.2631578947368418E-2</v>
      </c>
      <c r="AK574" s="97">
        <f t="shared" si="117"/>
        <v>0.11198208286674131</v>
      </c>
    </row>
    <row r="575" spans="1:37" ht="25.4" customHeight="1" thickTop="1" thickBot="1" x14ac:dyDescent="0.3">
      <c r="A575" s="275" t="s">
        <v>469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2</v>
      </c>
      <c r="AE575" s="95">
        <f t="shared" si="111"/>
        <v>0.11198208286674131</v>
      </c>
      <c r="AF575">
        <f t="shared" si="112"/>
        <v>1</v>
      </c>
      <c r="AG575" s="92">
        <f t="shared" si="113"/>
        <v>1</v>
      </c>
      <c r="AH575" s="96">
        <f t="shared" si="114"/>
        <v>1</v>
      </c>
      <c r="AI575" s="97">
        <f t="shared" si="115"/>
        <v>5.2631578947368418E-2</v>
      </c>
      <c r="AJ575" s="97">
        <f t="shared" si="116"/>
        <v>5.2631578947368418E-2</v>
      </c>
      <c r="AK575" s="97">
        <f t="shared" si="117"/>
        <v>0.11198208286674131</v>
      </c>
    </row>
    <row r="576" spans="1:37" ht="25.4" customHeight="1" thickTop="1" thickBot="1" x14ac:dyDescent="0.3">
      <c r="A576" s="275" t="s">
        <v>470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2</v>
      </c>
      <c r="AE576" s="95">
        <f t="shared" si="111"/>
        <v>0.11198208286674131</v>
      </c>
      <c r="AF576">
        <f t="shared" si="112"/>
        <v>1</v>
      </c>
      <c r="AG576" s="92">
        <f t="shared" si="113"/>
        <v>1</v>
      </c>
      <c r="AH576" s="96">
        <f t="shared" si="114"/>
        <v>1</v>
      </c>
      <c r="AI576" s="97">
        <f t="shared" si="115"/>
        <v>5.2631578947368418E-2</v>
      </c>
      <c r="AJ576" s="97">
        <f t="shared" si="116"/>
        <v>5.2631578947368418E-2</v>
      </c>
      <c r="AK576" s="97">
        <f t="shared" si="117"/>
        <v>0.11198208286674131</v>
      </c>
    </row>
    <row r="577" spans="1:37" ht="25.4" customHeight="1" thickTop="1" thickBot="1" x14ac:dyDescent="0.3">
      <c r="A577" s="275" t="s">
        <v>471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4" customHeight="1" thickTop="1" thickBot="1" x14ac:dyDescent="0.3">
      <c r="A578" s="275" t="s">
        <v>472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4" customHeight="1" thickTop="1" thickBot="1" x14ac:dyDescent="0.3">
      <c r="A579" s="275" t="s">
        <v>473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4" customHeight="1" thickTop="1" thickBot="1" x14ac:dyDescent="0.3">
      <c r="A580" s="275" t="s">
        <v>474</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4" customHeight="1" thickTop="1" thickBot="1" x14ac:dyDescent="0.3">
      <c r="A581" s="275" t="s">
        <v>475</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4" customHeight="1" thickTop="1" thickBot="1" x14ac:dyDescent="0.3">
      <c r="A582" s="275" t="s">
        <v>476</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4" customHeight="1" thickTop="1" thickBot="1" x14ac:dyDescent="0.3">
      <c r="A583" s="275" t="s">
        <v>477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4" customHeight="1" thickTop="1" thickBot="1" x14ac:dyDescent="0.3">
      <c r="A584" s="275" t="s">
        <v>478</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4" customHeight="1" thickTop="1" thickBot="1" x14ac:dyDescent="0.3">
      <c r="A585" s="275" t="s">
        <v>479</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4" customHeight="1" thickTop="1" thickBot="1" x14ac:dyDescent="0.3">
      <c r="A586" s="275" t="s">
        <v>480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4" customHeight="1" thickTop="1" thickBot="1" x14ac:dyDescent="0.3">
      <c r="A587" s="275" t="s">
        <v>481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4" customHeight="1" thickTop="1" x14ac:dyDescent="0.25">
      <c r="A588" s="321" t="s">
        <v>2058</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5">
        <f>SUM(AE569:AE587)</f>
        <v>2.1276595744680846</v>
      </c>
      <c r="AF588" s="65"/>
      <c r="AG588" s="98">
        <f>SUM(AG569:AG587)</f>
        <v>19</v>
      </c>
      <c r="AH588" s="99"/>
      <c r="AI588" s="100"/>
      <c r="AJ588" s="100"/>
      <c r="AK588" s="100"/>
    </row>
    <row r="589" spans="1:37" ht="25.4" customHeight="1" x14ac:dyDescent="0.25">
      <c r="A589" s="308" t="s">
        <v>2059</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2" t="s">
        <v>111</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11" t="s">
        <v>99</v>
      </c>
      <c r="AE591" s="112" t="s">
        <v>9</v>
      </c>
      <c r="AF591" s="92" t="s">
        <v>1988</v>
      </c>
      <c r="AG591" s="92" t="s">
        <v>1989</v>
      </c>
      <c r="AH591" s="92" t="s">
        <v>1990</v>
      </c>
      <c r="AI591" s="93" t="s">
        <v>1991</v>
      </c>
      <c r="AJ591" s="92"/>
      <c r="AK591" s="93" t="s">
        <v>1992</v>
      </c>
    </row>
    <row r="592" spans="1:37" ht="25.4" customHeight="1" thickTop="1" thickBot="1" x14ac:dyDescent="0.3">
      <c r="A592" s="275" t="s">
        <v>482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2</v>
      </c>
      <c r="AE592" s="95">
        <f>IF(AG592=1,AK592,AG592)</f>
        <v>0.42553191489361702</v>
      </c>
      <c r="AF592">
        <f>AD592/2</f>
        <v>1</v>
      </c>
      <c r="AG592" s="92">
        <f>IF(AND(AF592&gt;=0,AF592&lt;=1),1,"No aplica")</f>
        <v>1</v>
      </c>
      <c r="AH592" s="96">
        <f>AD592/(AG592*2)</f>
        <v>1</v>
      </c>
      <c r="AI592" s="97">
        <f>IF(AG592=1,AG592/$AG$597,"No aplica")</f>
        <v>0.2</v>
      </c>
      <c r="AJ592" s="97">
        <f>AF592*AI592</f>
        <v>0.2</v>
      </c>
      <c r="AK592" s="97">
        <f>AJ592*$AE$23</f>
        <v>0.42553191489361702</v>
      </c>
    </row>
    <row r="593" spans="1:37" ht="25.4" customHeight="1" thickTop="1" thickBot="1" x14ac:dyDescent="0.3">
      <c r="A593" s="275" t="s">
        <v>483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2</v>
      </c>
      <c r="AE593" s="95">
        <f>IF(AG593=1,AK593,AG593)</f>
        <v>0.42553191489361702</v>
      </c>
      <c r="AF593">
        <f>AD593/2</f>
        <v>1</v>
      </c>
      <c r="AG593" s="92">
        <f>IF(AND(AF593&gt;=0,AF593&lt;=1),1,"No aplica")</f>
        <v>1</v>
      </c>
      <c r="AH593" s="96">
        <f>AD593/(AG593*2)</f>
        <v>1</v>
      </c>
      <c r="AI593" s="97">
        <f>IF(AG593=1,AG593/$AG$597,"No aplica")</f>
        <v>0.2</v>
      </c>
      <c r="AJ593" s="97">
        <f>AF593*AI593</f>
        <v>0.2</v>
      </c>
      <c r="AK593" s="97">
        <f>AJ593*$AE$23</f>
        <v>0.42553191489361702</v>
      </c>
    </row>
    <row r="594" spans="1:37" ht="25.4" customHeight="1" thickTop="1" thickBot="1" x14ac:dyDescent="0.3">
      <c r="A594" s="275" t="s">
        <v>484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2</v>
      </c>
      <c r="AE594" s="95">
        <f>IF(AG594=1,AK594,AG594)</f>
        <v>0.42553191489361702</v>
      </c>
      <c r="AF594">
        <f>AD594/2</f>
        <v>1</v>
      </c>
      <c r="AG594" s="92">
        <f>IF(AND(AF594&gt;=0,AF594&lt;=1),1,"No aplica")</f>
        <v>1</v>
      </c>
      <c r="AH594" s="96">
        <f>AD594/(AG594*2)</f>
        <v>1</v>
      </c>
      <c r="AI594" s="97">
        <f>IF(AG594=1,AG594/$AG$597,"No aplica")</f>
        <v>0.2</v>
      </c>
      <c r="AJ594" s="97">
        <f>AF594*AI594</f>
        <v>0.2</v>
      </c>
      <c r="AK594" s="97">
        <f>AJ594*$AE$23</f>
        <v>0.42553191489361702</v>
      </c>
    </row>
    <row r="595" spans="1:37" ht="25.4" customHeight="1" thickTop="1" thickBot="1" x14ac:dyDescent="0.3">
      <c r="A595" s="275" t="s">
        <v>485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2</v>
      </c>
      <c r="AE595" s="95">
        <f>IF(AG595=1,AK595,AG595)</f>
        <v>0.42553191489361702</v>
      </c>
      <c r="AF595">
        <f>AD595/2</f>
        <v>1</v>
      </c>
      <c r="AG595" s="92">
        <f>IF(AND(AF595&gt;=0,AF595&lt;=1),1,"No aplica")</f>
        <v>1</v>
      </c>
      <c r="AH595" s="96">
        <f>AD595/(AG595*2)</f>
        <v>1</v>
      </c>
      <c r="AI595" s="97">
        <f>IF(AG595=1,AG595/$AG$597,"No aplica")</f>
        <v>0.2</v>
      </c>
      <c r="AJ595" s="97">
        <f>AF595*AI595</f>
        <v>0.2</v>
      </c>
      <c r="AK595" s="97">
        <f>AJ595*$AE$23</f>
        <v>0.42553191489361702</v>
      </c>
    </row>
    <row r="596" spans="1:37" ht="25.4" customHeight="1" thickTop="1" thickBot="1" x14ac:dyDescent="0.3">
      <c r="A596" s="275" t="s">
        <v>486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2</v>
      </c>
      <c r="AE596" s="95">
        <f>IF(AG596=1,AK596,AG596)</f>
        <v>0.42553191489361702</v>
      </c>
      <c r="AF596">
        <f>AD596/2</f>
        <v>1</v>
      </c>
      <c r="AG596" s="92">
        <f>IF(AND(AF596&gt;=0,AF596&lt;=1),1,"No aplica")</f>
        <v>1</v>
      </c>
      <c r="AH596" s="96">
        <f>AD596/(AG596*2)</f>
        <v>1</v>
      </c>
      <c r="AI596" s="97">
        <f>IF(AG596=1,AG596/$AG$597,"No aplica")</f>
        <v>0.2</v>
      </c>
      <c r="AJ596" s="97">
        <f>AF596*AI596</f>
        <v>0.2</v>
      </c>
      <c r="AK596" s="97">
        <f>AJ596*$AE$23</f>
        <v>0.42553191489361702</v>
      </c>
    </row>
    <row r="597" spans="1:37" ht="25.4" customHeight="1" thickTop="1" x14ac:dyDescent="0.25">
      <c r="A597" s="321" t="s">
        <v>2060</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5">
        <f>SUM(AE590:AE596)</f>
        <v>2.1276595744680851</v>
      </c>
      <c r="AF597" s="65"/>
      <c r="AG597" s="98">
        <f>SUM(AG592:AG596)</f>
        <v>5</v>
      </c>
      <c r="AH597" s="99"/>
      <c r="AI597" s="100"/>
      <c r="AJ597" s="100"/>
      <c r="AK597" s="100"/>
    </row>
    <row r="598" spans="1:37" ht="25.4" customHeight="1" x14ac:dyDescent="0.25">
      <c r="A598" s="308" t="s">
        <v>2061</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487</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2" t="s">
        <v>76</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69" t="s">
        <v>99</v>
      </c>
      <c r="AE604" s="113" t="s">
        <v>9</v>
      </c>
      <c r="AF604" s="92" t="s">
        <v>1988</v>
      </c>
      <c r="AG604" s="92" t="s">
        <v>1989</v>
      </c>
      <c r="AH604" s="92" t="s">
        <v>1990</v>
      </c>
      <c r="AI604" s="93" t="s">
        <v>1991</v>
      </c>
      <c r="AJ604" s="92"/>
      <c r="AK604" s="93" t="s">
        <v>1992</v>
      </c>
    </row>
    <row r="605" spans="1:37" ht="25.4" customHeight="1" thickTop="1" thickBot="1" x14ac:dyDescent="0.3">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2</v>
      </c>
      <c r="AE605" s="95">
        <f t="shared" ref="AE605:AE631" si="118">IF(AG605=1,AK605,AG605)</f>
        <v>7.8802206461780919E-2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7.8802206461780919E-2</v>
      </c>
    </row>
    <row r="606" spans="1:37" ht="25.4" customHeight="1" thickTop="1" thickBot="1" x14ac:dyDescent="0.3">
      <c r="A606" s="275" t="s">
        <v>141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2</v>
      </c>
      <c r="AE606" s="95">
        <f t="shared" si="118"/>
        <v>7.8802206461780919E-2</v>
      </c>
      <c r="AF606">
        <f t="shared" si="119"/>
        <v>1</v>
      </c>
      <c r="AG606" s="92">
        <f t="shared" si="120"/>
        <v>1</v>
      </c>
      <c r="AH606" s="96">
        <f t="shared" si="121"/>
        <v>1</v>
      </c>
      <c r="AI606" s="97">
        <f t="shared" si="122"/>
        <v>3.7037037037037035E-2</v>
      </c>
      <c r="AJ606" s="97">
        <f t="shared" si="123"/>
        <v>3.7037037037037035E-2</v>
      </c>
      <c r="AK606" s="97">
        <f t="shared" si="124"/>
        <v>7.8802206461780919E-2</v>
      </c>
    </row>
    <row r="607" spans="1:37" ht="25.4" customHeight="1" thickTop="1" thickBot="1" x14ac:dyDescent="0.3">
      <c r="A607" s="275" t="s">
        <v>489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2</v>
      </c>
      <c r="AE607" s="95">
        <f t="shared" si="118"/>
        <v>7.8802206461780919E-2</v>
      </c>
      <c r="AF607">
        <f t="shared" si="119"/>
        <v>1</v>
      </c>
      <c r="AG607" s="92">
        <f t="shared" si="120"/>
        <v>1</v>
      </c>
      <c r="AH607" s="96">
        <f t="shared" si="121"/>
        <v>1</v>
      </c>
      <c r="AI607" s="97">
        <f t="shared" si="122"/>
        <v>3.7037037037037035E-2</v>
      </c>
      <c r="AJ607" s="97">
        <f t="shared" si="123"/>
        <v>3.7037037037037035E-2</v>
      </c>
      <c r="AK607" s="97">
        <f t="shared" si="124"/>
        <v>7.8802206461780919E-2</v>
      </c>
    </row>
    <row r="608" spans="1:37" ht="25.4" customHeight="1" thickTop="1" thickBot="1" x14ac:dyDescent="0.3">
      <c r="A608" s="275" t="s">
        <v>234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2</v>
      </c>
      <c r="AE608" s="95">
        <f t="shared" si="118"/>
        <v>7.8802206461780919E-2</v>
      </c>
      <c r="AF608">
        <f t="shared" si="119"/>
        <v>1</v>
      </c>
      <c r="AG608" s="92">
        <f t="shared" si="120"/>
        <v>1</v>
      </c>
      <c r="AH608" s="96">
        <f t="shared" si="121"/>
        <v>1</v>
      </c>
      <c r="AI608" s="97">
        <f t="shared" si="122"/>
        <v>3.7037037037037035E-2</v>
      </c>
      <c r="AJ608" s="97">
        <f t="shared" si="123"/>
        <v>3.7037037037037035E-2</v>
      </c>
      <c r="AK608" s="97">
        <f t="shared" si="124"/>
        <v>7.8802206461780919E-2</v>
      </c>
    </row>
    <row r="609" spans="1:37" ht="25.4" customHeight="1" thickTop="1" thickBot="1" x14ac:dyDescent="0.3">
      <c r="A609" s="275" t="s">
        <v>490</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2</v>
      </c>
      <c r="AE609" s="95">
        <f t="shared" si="118"/>
        <v>7.8802206461780919E-2</v>
      </c>
      <c r="AF609">
        <f t="shared" si="119"/>
        <v>1</v>
      </c>
      <c r="AG609" s="92">
        <f t="shared" si="120"/>
        <v>1</v>
      </c>
      <c r="AH609" s="96">
        <f t="shared" si="121"/>
        <v>1</v>
      </c>
      <c r="AI609" s="97">
        <f t="shared" si="122"/>
        <v>3.7037037037037035E-2</v>
      </c>
      <c r="AJ609" s="97">
        <f t="shared" si="123"/>
        <v>3.7037037037037035E-2</v>
      </c>
      <c r="AK609" s="97">
        <f t="shared" si="124"/>
        <v>7.8802206461780919E-2</v>
      </c>
    </row>
    <row r="610" spans="1:37" ht="25.4" customHeight="1" thickTop="1" thickBot="1" x14ac:dyDescent="0.3">
      <c r="A610" s="275" t="s">
        <v>491</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2</v>
      </c>
      <c r="AE610" s="95">
        <f t="shared" si="118"/>
        <v>7.8802206461780919E-2</v>
      </c>
      <c r="AF610">
        <f t="shared" si="119"/>
        <v>1</v>
      </c>
      <c r="AG610" s="92">
        <f t="shared" si="120"/>
        <v>1</v>
      </c>
      <c r="AH610" s="96">
        <f t="shared" si="121"/>
        <v>1</v>
      </c>
      <c r="AI610" s="97">
        <f t="shared" si="122"/>
        <v>3.7037037037037035E-2</v>
      </c>
      <c r="AJ610" s="97">
        <f t="shared" si="123"/>
        <v>3.7037037037037035E-2</v>
      </c>
      <c r="AK610" s="97">
        <f t="shared" si="124"/>
        <v>7.8802206461780919E-2</v>
      </c>
    </row>
    <row r="611" spans="1:37" ht="24.65" customHeight="1" thickTop="1" thickBot="1" x14ac:dyDescent="0.3">
      <c r="A611" s="275" t="s">
        <v>492</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2</v>
      </c>
      <c r="AE611" s="95">
        <f t="shared" si="118"/>
        <v>7.8802206461780919E-2</v>
      </c>
      <c r="AF611">
        <f t="shared" si="119"/>
        <v>1</v>
      </c>
      <c r="AG611" s="92">
        <f t="shared" si="120"/>
        <v>1</v>
      </c>
      <c r="AH611" s="96">
        <f t="shared" si="121"/>
        <v>1</v>
      </c>
      <c r="AI611" s="97">
        <f t="shared" si="122"/>
        <v>3.7037037037037035E-2</v>
      </c>
      <c r="AJ611" s="97">
        <f t="shared" si="123"/>
        <v>3.7037037037037035E-2</v>
      </c>
      <c r="AK611" s="97">
        <f t="shared" si="124"/>
        <v>7.8802206461780919E-2</v>
      </c>
    </row>
    <row r="612" spans="1:37" ht="25.4" customHeight="1" thickTop="1" thickBot="1" x14ac:dyDescent="0.3">
      <c r="A612" s="275" t="s">
        <v>493</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2</v>
      </c>
      <c r="AE612" s="95">
        <f t="shared" si="118"/>
        <v>7.8802206461780919E-2</v>
      </c>
      <c r="AF612">
        <f t="shared" si="119"/>
        <v>1</v>
      </c>
      <c r="AG612" s="92">
        <f t="shared" si="120"/>
        <v>1</v>
      </c>
      <c r="AH612" s="96">
        <f t="shared" si="121"/>
        <v>1</v>
      </c>
      <c r="AI612" s="97">
        <f t="shared" si="122"/>
        <v>3.7037037037037035E-2</v>
      </c>
      <c r="AJ612" s="97">
        <f t="shared" si="123"/>
        <v>3.7037037037037035E-2</v>
      </c>
      <c r="AK612" s="97">
        <f t="shared" si="124"/>
        <v>7.8802206461780919E-2</v>
      </c>
    </row>
    <row r="613" spans="1:37" ht="25.4" customHeight="1" thickTop="1" thickBot="1" x14ac:dyDescent="0.3">
      <c r="A613" s="275" t="s">
        <v>494</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2</v>
      </c>
      <c r="AE613" s="95">
        <f t="shared" si="118"/>
        <v>7.8802206461780919E-2</v>
      </c>
      <c r="AF613">
        <f t="shared" si="119"/>
        <v>1</v>
      </c>
      <c r="AG613" s="92">
        <f t="shared" si="120"/>
        <v>1</v>
      </c>
      <c r="AH613" s="96">
        <f t="shared" si="121"/>
        <v>1</v>
      </c>
      <c r="AI613" s="97">
        <f t="shared" si="122"/>
        <v>3.7037037037037035E-2</v>
      </c>
      <c r="AJ613" s="97">
        <f t="shared" si="123"/>
        <v>3.7037037037037035E-2</v>
      </c>
      <c r="AK613" s="97">
        <f t="shared" si="124"/>
        <v>7.8802206461780919E-2</v>
      </c>
    </row>
    <row r="614" spans="1:37" ht="25.4" customHeight="1" thickTop="1" thickBot="1" x14ac:dyDescent="0.3">
      <c r="A614" s="275" t="s">
        <v>495</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2</v>
      </c>
      <c r="AE614" s="95">
        <f t="shared" si="118"/>
        <v>7.8802206461780919E-2</v>
      </c>
      <c r="AF614">
        <f t="shared" si="119"/>
        <v>1</v>
      </c>
      <c r="AG614" s="92">
        <f t="shared" si="120"/>
        <v>1</v>
      </c>
      <c r="AH614" s="96">
        <f t="shared" si="121"/>
        <v>1</v>
      </c>
      <c r="AI614" s="97">
        <f t="shared" si="122"/>
        <v>3.7037037037037035E-2</v>
      </c>
      <c r="AJ614" s="97">
        <f t="shared" si="123"/>
        <v>3.7037037037037035E-2</v>
      </c>
      <c r="AK614" s="97">
        <f t="shared" si="124"/>
        <v>7.8802206461780919E-2</v>
      </c>
    </row>
    <row r="615" spans="1:37" ht="25.4" customHeight="1" thickTop="1" thickBot="1" x14ac:dyDescent="0.3">
      <c r="A615" s="275" t="s">
        <v>496</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2</v>
      </c>
      <c r="AE615" s="95">
        <f t="shared" si="118"/>
        <v>7.8802206461780919E-2</v>
      </c>
      <c r="AF615">
        <f t="shared" si="119"/>
        <v>1</v>
      </c>
      <c r="AG615" s="92">
        <f t="shared" si="120"/>
        <v>1</v>
      </c>
      <c r="AH615" s="96">
        <f t="shared" si="121"/>
        <v>1</v>
      </c>
      <c r="AI615" s="97">
        <f t="shared" si="122"/>
        <v>3.7037037037037035E-2</v>
      </c>
      <c r="AJ615" s="97">
        <f t="shared" si="123"/>
        <v>3.7037037037037035E-2</v>
      </c>
      <c r="AK615" s="97">
        <f t="shared" si="124"/>
        <v>7.8802206461780919E-2</v>
      </c>
    </row>
    <row r="616" spans="1:37" ht="25.4" customHeight="1" thickTop="1" thickBot="1" x14ac:dyDescent="0.3">
      <c r="A616" s="275" t="s">
        <v>497</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2</v>
      </c>
      <c r="AE616" s="95">
        <f t="shared" si="118"/>
        <v>7.8802206461780919E-2</v>
      </c>
      <c r="AF616">
        <f t="shared" si="119"/>
        <v>1</v>
      </c>
      <c r="AG616" s="92">
        <f t="shared" si="120"/>
        <v>1</v>
      </c>
      <c r="AH616" s="96">
        <f t="shared" si="121"/>
        <v>1</v>
      </c>
      <c r="AI616" s="97">
        <f t="shared" si="122"/>
        <v>3.7037037037037035E-2</v>
      </c>
      <c r="AJ616" s="97">
        <f t="shared" si="123"/>
        <v>3.7037037037037035E-2</v>
      </c>
      <c r="AK616" s="97">
        <f t="shared" si="124"/>
        <v>7.8802206461780919E-2</v>
      </c>
    </row>
    <row r="617" spans="1:37" ht="25.4" customHeight="1" thickTop="1" thickBot="1" x14ac:dyDescent="0.3">
      <c r="A617" s="275" t="s">
        <v>498</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2</v>
      </c>
      <c r="AE617" s="95">
        <f t="shared" si="118"/>
        <v>7.8802206461780919E-2</v>
      </c>
      <c r="AF617">
        <f t="shared" si="119"/>
        <v>1</v>
      </c>
      <c r="AG617" s="92">
        <f t="shared" si="120"/>
        <v>1</v>
      </c>
      <c r="AH617" s="96">
        <f t="shared" si="121"/>
        <v>1</v>
      </c>
      <c r="AI617" s="97">
        <f t="shared" si="122"/>
        <v>3.7037037037037035E-2</v>
      </c>
      <c r="AJ617" s="97">
        <f t="shared" si="123"/>
        <v>3.7037037037037035E-2</v>
      </c>
      <c r="AK617" s="97">
        <f t="shared" si="124"/>
        <v>7.8802206461780919E-2</v>
      </c>
    </row>
    <row r="618" spans="1:37" ht="25.4" customHeight="1" thickTop="1" thickBot="1" x14ac:dyDescent="0.3">
      <c r="A618" s="275" t="s">
        <v>499</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2</v>
      </c>
      <c r="AE618" s="95">
        <f t="shared" si="118"/>
        <v>7.8802206461780919E-2</v>
      </c>
      <c r="AF618">
        <f t="shared" si="119"/>
        <v>1</v>
      </c>
      <c r="AG618" s="92">
        <f t="shared" si="120"/>
        <v>1</v>
      </c>
      <c r="AH618" s="96">
        <f t="shared" si="121"/>
        <v>1</v>
      </c>
      <c r="AI618" s="97">
        <f t="shared" si="122"/>
        <v>3.7037037037037035E-2</v>
      </c>
      <c r="AJ618" s="97">
        <f t="shared" si="123"/>
        <v>3.7037037037037035E-2</v>
      </c>
      <c r="AK618" s="97">
        <f t="shared" si="124"/>
        <v>7.8802206461780919E-2</v>
      </c>
    </row>
    <row r="619" spans="1:37" ht="25.4" customHeight="1" thickTop="1" thickBot="1" x14ac:dyDescent="0.3">
      <c r="A619" s="275" t="s">
        <v>500</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2</v>
      </c>
      <c r="AE619" s="95">
        <f t="shared" si="118"/>
        <v>7.8802206461780919E-2</v>
      </c>
      <c r="AF619">
        <f t="shared" si="119"/>
        <v>1</v>
      </c>
      <c r="AG619" s="92">
        <f t="shared" si="120"/>
        <v>1</v>
      </c>
      <c r="AH619" s="96">
        <f t="shared" si="121"/>
        <v>1</v>
      </c>
      <c r="AI619" s="97">
        <f t="shared" si="122"/>
        <v>3.7037037037037035E-2</v>
      </c>
      <c r="AJ619" s="97">
        <f t="shared" si="123"/>
        <v>3.7037037037037035E-2</v>
      </c>
      <c r="AK619" s="97">
        <f t="shared" si="124"/>
        <v>7.8802206461780919E-2</v>
      </c>
    </row>
    <row r="620" spans="1:37" ht="25.4" customHeight="1" thickTop="1" thickBot="1" x14ac:dyDescent="0.3">
      <c r="A620" s="275" t="s">
        <v>501</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2</v>
      </c>
      <c r="AE620" s="95">
        <f t="shared" si="118"/>
        <v>7.8802206461780919E-2</v>
      </c>
      <c r="AF620">
        <f t="shared" si="119"/>
        <v>1</v>
      </c>
      <c r="AG620" s="92">
        <f t="shared" si="120"/>
        <v>1</v>
      </c>
      <c r="AH620" s="96">
        <f t="shared" si="121"/>
        <v>1</v>
      </c>
      <c r="AI620" s="97">
        <f t="shared" si="122"/>
        <v>3.7037037037037035E-2</v>
      </c>
      <c r="AJ620" s="97">
        <f t="shared" si="123"/>
        <v>3.7037037037037035E-2</v>
      </c>
      <c r="AK620" s="97">
        <f t="shared" si="124"/>
        <v>7.8802206461780919E-2</v>
      </c>
    </row>
    <row r="621" spans="1:37" ht="25.4" customHeight="1" thickTop="1" thickBot="1" x14ac:dyDescent="0.3">
      <c r="A621" s="275" t="s">
        <v>502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2</v>
      </c>
      <c r="AE621" s="95">
        <f t="shared" si="118"/>
        <v>7.8802206461780919E-2</v>
      </c>
      <c r="AF621">
        <f t="shared" si="119"/>
        <v>1</v>
      </c>
      <c r="AG621" s="92">
        <f t="shared" si="120"/>
        <v>1</v>
      </c>
      <c r="AH621" s="96">
        <f t="shared" si="121"/>
        <v>1</v>
      </c>
      <c r="AI621" s="97">
        <f t="shared" si="122"/>
        <v>3.7037037037037035E-2</v>
      </c>
      <c r="AJ621" s="97">
        <f t="shared" si="123"/>
        <v>3.7037037037037035E-2</v>
      </c>
      <c r="AK621" s="97">
        <f t="shared" si="124"/>
        <v>7.8802206461780919E-2</v>
      </c>
    </row>
    <row r="622" spans="1:37" ht="25.4" customHeight="1" thickTop="1" thickBot="1" x14ac:dyDescent="0.3">
      <c r="A622" s="275" t="s">
        <v>503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2</v>
      </c>
      <c r="AE622" s="95">
        <f t="shared" si="118"/>
        <v>7.8802206461780919E-2</v>
      </c>
      <c r="AF622">
        <f t="shared" si="119"/>
        <v>1</v>
      </c>
      <c r="AG622" s="92">
        <f t="shared" si="120"/>
        <v>1</v>
      </c>
      <c r="AH622" s="96">
        <f t="shared" si="121"/>
        <v>1</v>
      </c>
      <c r="AI622" s="97">
        <f t="shared" si="122"/>
        <v>3.7037037037037035E-2</v>
      </c>
      <c r="AJ622" s="97">
        <f t="shared" si="123"/>
        <v>3.7037037037037035E-2</v>
      </c>
      <c r="AK622" s="97">
        <f t="shared" si="124"/>
        <v>7.8802206461780919E-2</v>
      </c>
    </row>
    <row r="623" spans="1:37" ht="25.4" customHeight="1" thickTop="1" thickBot="1" x14ac:dyDescent="0.3">
      <c r="A623" s="275" t="s">
        <v>504</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2</v>
      </c>
      <c r="AE623" s="95">
        <f t="shared" si="118"/>
        <v>7.8802206461780919E-2</v>
      </c>
      <c r="AF623">
        <f t="shared" si="119"/>
        <v>1</v>
      </c>
      <c r="AG623" s="92">
        <f t="shared" si="120"/>
        <v>1</v>
      </c>
      <c r="AH623" s="96">
        <f t="shared" si="121"/>
        <v>1</v>
      </c>
      <c r="AI623" s="97">
        <f t="shared" si="122"/>
        <v>3.7037037037037035E-2</v>
      </c>
      <c r="AJ623" s="97">
        <f t="shared" si="123"/>
        <v>3.7037037037037035E-2</v>
      </c>
      <c r="AK623" s="97">
        <f t="shared" si="124"/>
        <v>7.8802206461780919E-2</v>
      </c>
    </row>
    <row r="624" spans="1:37" ht="25.4" customHeight="1" thickTop="1" thickBot="1" x14ac:dyDescent="0.3">
      <c r="A624" s="275" t="s">
        <v>505</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2</v>
      </c>
      <c r="AE624" s="95">
        <f t="shared" si="118"/>
        <v>7.8802206461780919E-2</v>
      </c>
      <c r="AF624">
        <f t="shared" si="119"/>
        <v>1</v>
      </c>
      <c r="AG624" s="92">
        <f t="shared" si="120"/>
        <v>1</v>
      </c>
      <c r="AH624" s="96">
        <f t="shared" si="121"/>
        <v>1</v>
      </c>
      <c r="AI624" s="97">
        <f t="shared" si="122"/>
        <v>3.7037037037037035E-2</v>
      </c>
      <c r="AJ624" s="97">
        <f t="shared" si="123"/>
        <v>3.7037037037037035E-2</v>
      </c>
      <c r="AK624" s="97">
        <f t="shared" si="124"/>
        <v>7.8802206461780919E-2</v>
      </c>
    </row>
    <row r="625" spans="1:37" ht="25.4" customHeight="1" thickTop="1" thickBot="1" x14ac:dyDescent="0.3">
      <c r="A625" s="275" t="s">
        <v>506</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2</v>
      </c>
      <c r="AE625" s="95">
        <f t="shared" si="118"/>
        <v>7.8802206461780919E-2</v>
      </c>
      <c r="AF625">
        <f t="shared" si="119"/>
        <v>1</v>
      </c>
      <c r="AG625" s="92">
        <f t="shared" si="120"/>
        <v>1</v>
      </c>
      <c r="AH625" s="96">
        <f t="shared" si="121"/>
        <v>1</v>
      </c>
      <c r="AI625" s="97">
        <f t="shared" si="122"/>
        <v>3.7037037037037035E-2</v>
      </c>
      <c r="AJ625" s="97">
        <f t="shared" si="123"/>
        <v>3.7037037037037035E-2</v>
      </c>
      <c r="AK625" s="97">
        <f t="shared" si="124"/>
        <v>7.8802206461780919E-2</v>
      </c>
    </row>
    <row r="626" spans="1:37" ht="25.4" customHeight="1" thickTop="1" thickBot="1" x14ac:dyDescent="0.3">
      <c r="A626" s="275" t="s">
        <v>507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2</v>
      </c>
      <c r="AE626" s="95">
        <f t="shared" si="118"/>
        <v>7.8802206461780919E-2</v>
      </c>
      <c r="AF626">
        <f t="shared" si="119"/>
        <v>1</v>
      </c>
      <c r="AG626" s="92">
        <f t="shared" si="120"/>
        <v>1</v>
      </c>
      <c r="AH626" s="96">
        <f t="shared" si="121"/>
        <v>1</v>
      </c>
      <c r="AI626" s="97">
        <f t="shared" si="122"/>
        <v>3.7037037037037035E-2</v>
      </c>
      <c r="AJ626" s="97">
        <f t="shared" si="123"/>
        <v>3.7037037037037035E-2</v>
      </c>
      <c r="AK626" s="97">
        <f t="shared" si="124"/>
        <v>7.8802206461780919E-2</v>
      </c>
    </row>
    <row r="627" spans="1:37" ht="25.4" customHeight="1" thickTop="1" thickBot="1" x14ac:dyDescent="0.3">
      <c r="A627" s="275" t="s">
        <v>508</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2</v>
      </c>
      <c r="AE627" s="95">
        <f t="shared" si="118"/>
        <v>7.8802206461780919E-2</v>
      </c>
      <c r="AF627">
        <f t="shared" si="119"/>
        <v>1</v>
      </c>
      <c r="AG627" s="92">
        <f t="shared" si="120"/>
        <v>1</v>
      </c>
      <c r="AH627" s="96">
        <f t="shared" si="121"/>
        <v>1</v>
      </c>
      <c r="AI627" s="97">
        <f t="shared" si="122"/>
        <v>3.7037037037037035E-2</v>
      </c>
      <c r="AJ627" s="97">
        <f t="shared" si="123"/>
        <v>3.7037037037037035E-2</v>
      </c>
      <c r="AK627" s="97">
        <f t="shared" si="124"/>
        <v>7.8802206461780919E-2</v>
      </c>
    </row>
    <row r="628" spans="1:37" ht="25.4" customHeight="1" thickTop="1" thickBot="1" x14ac:dyDescent="0.3">
      <c r="A628" s="275" t="s">
        <v>509</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2</v>
      </c>
      <c r="AE628" s="95">
        <f t="shared" si="118"/>
        <v>7.8802206461780919E-2</v>
      </c>
      <c r="AF628">
        <f t="shared" si="119"/>
        <v>1</v>
      </c>
      <c r="AG628" s="92">
        <f t="shared" si="120"/>
        <v>1</v>
      </c>
      <c r="AH628" s="96">
        <f t="shared" si="121"/>
        <v>1</v>
      </c>
      <c r="AI628" s="97">
        <f t="shared" si="122"/>
        <v>3.7037037037037035E-2</v>
      </c>
      <c r="AJ628" s="97">
        <f t="shared" si="123"/>
        <v>3.7037037037037035E-2</v>
      </c>
      <c r="AK628" s="97">
        <f t="shared" si="124"/>
        <v>7.8802206461780919E-2</v>
      </c>
    </row>
    <row r="629" spans="1:37" ht="25.4" customHeight="1" thickTop="1" thickBot="1" x14ac:dyDescent="0.3">
      <c r="A629" s="275" t="s">
        <v>510</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2</v>
      </c>
      <c r="AE629" s="95">
        <f t="shared" si="118"/>
        <v>7.8802206461780919E-2</v>
      </c>
      <c r="AF629">
        <f t="shared" si="119"/>
        <v>1</v>
      </c>
      <c r="AG629" s="92">
        <f t="shared" si="120"/>
        <v>1</v>
      </c>
      <c r="AH629" s="96">
        <f t="shared" si="121"/>
        <v>1</v>
      </c>
      <c r="AI629" s="97">
        <f t="shared" si="122"/>
        <v>3.7037037037037035E-2</v>
      </c>
      <c r="AJ629" s="97">
        <f t="shared" si="123"/>
        <v>3.7037037037037035E-2</v>
      </c>
      <c r="AK629" s="97">
        <f t="shared" si="124"/>
        <v>7.8802206461780919E-2</v>
      </c>
    </row>
    <row r="630" spans="1:37" ht="25.4" customHeight="1" thickTop="1" thickBot="1" x14ac:dyDescent="0.3">
      <c r="A630" s="275" t="s">
        <v>511</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2</v>
      </c>
      <c r="AE630" s="95">
        <f t="shared" si="118"/>
        <v>7.8802206461780919E-2</v>
      </c>
      <c r="AF630">
        <f t="shared" si="119"/>
        <v>1</v>
      </c>
      <c r="AG630" s="92">
        <f t="shared" si="120"/>
        <v>1</v>
      </c>
      <c r="AH630" s="96">
        <f t="shared" si="121"/>
        <v>1</v>
      </c>
      <c r="AI630" s="97">
        <f t="shared" si="122"/>
        <v>3.7037037037037035E-2</v>
      </c>
      <c r="AJ630" s="97">
        <f t="shared" si="123"/>
        <v>3.7037037037037035E-2</v>
      </c>
      <c r="AK630" s="97">
        <f t="shared" si="124"/>
        <v>7.8802206461780919E-2</v>
      </c>
    </row>
    <row r="631" spans="1:37" ht="25.4" customHeight="1" thickTop="1" thickBot="1" x14ac:dyDescent="0.3">
      <c r="A631" s="275" t="s">
        <v>512</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2</v>
      </c>
      <c r="AE631" s="95">
        <f t="shared" si="118"/>
        <v>7.8802206461780919E-2</v>
      </c>
      <c r="AF631">
        <f t="shared" si="119"/>
        <v>1</v>
      </c>
      <c r="AG631" s="92">
        <f t="shared" si="120"/>
        <v>1</v>
      </c>
      <c r="AH631" s="96">
        <f t="shared" si="121"/>
        <v>1</v>
      </c>
      <c r="AI631" s="97">
        <f t="shared" si="122"/>
        <v>3.7037037037037035E-2</v>
      </c>
      <c r="AJ631" s="97">
        <f t="shared" si="123"/>
        <v>3.7037037037037035E-2</v>
      </c>
      <c r="AK631" s="97">
        <f t="shared" si="124"/>
        <v>7.8802206461780919E-2</v>
      </c>
    </row>
    <row r="632" spans="1:37" ht="25.4" customHeight="1" thickTop="1" x14ac:dyDescent="0.25">
      <c r="A632" s="321" t="s">
        <v>2062</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5">
        <f>SUM(AE605:AE631)</f>
        <v>2.1276595744680837</v>
      </c>
      <c r="AF632" s="65"/>
      <c r="AG632" s="98">
        <f>SUM(AG605:AG631)</f>
        <v>27</v>
      </c>
      <c r="AH632" s="99"/>
      <c r="AI632" s="100"/>
      <c r="AJ632" s="100"/>
      <c r="AK632" s="100"/>
    </row>
    <row r="633" spans="1:37" ht="25.4" customHeight="1" x14ac:dyDescent="0.25">
      <c r="A633" s="308" t="s">
        <v>2063</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5">
        <f>AE632/$AE$23*100</f>
        <v>99.999999999999929</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2" t="s">
        <v>111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11" t="s">
        <v>99</v>
      </c>
      <c r="AE635" s="112" t="s">
        <v>9</v>
      </c>
      <c r="AF635" s="92" t="s">
        <v>1988</v>
      </c>
      <c r="AG635" s="92" t="s">
        <v>1989</v>
      </c>
      <c r="AH635" s="92" t="s">
        <v>1990</v>
      </c>
      <c r="AI635" s="93" t="s">
        <v>1991</v>
      </c>
      <c r="AJ635" s="92"/>
      <c r="AK635" s="93" t="s">
        <v>1992</v>
      </c>
    </row>
    <row r="636" spans="1:37" ht="25.4" customHeight="1" thickTop="1" thickBot="1" x14ac:dyDescent="0.3">
      <c r="A636" s="275" t="s">
        <v>513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2</v>
      </c>
      <c r="AE636" s="95">
        <f>IF(AG636=1,AK636,AG636)</f>
        <v>0.42553191489361702</v>
      </c>
      <c r="AF636">
        <f>AD636/2</f>
        <v>1</v>
      </c>
      <c r="AG636" s="92">
        <f>IF(AND(AF636&gt;=0,AF636&lt;=1),1,"No aplica")</f>
        <v>1</v>
      </c>
      <c r="AH636" s="96">
        <f>AD636/(AG636*2)</f>
        <v>1</v>
      </c>
      <c r="AI636" s="97">
        <f>IF(AG636=1,AG636/$AG$641,"No aplica")</f>
        <v>0.2</v>
      </c>
      <c r="AJ636" s="97">
        <f>AF636*AI636</f>
        <v>0.2</v>
      </c>
      <c r="AK636" s="97">
        <f>AJ636*$AE$23</f>
        <v>0.42553191489361702</v>
      </c>
    </row>
    <row r="637" spans="1:37" ht="25.4" customHeight="1" thickTop="1" thickBot="1" x14ac:dyDescent="0.3">
      <c r="A637" s="275" t="s">
        <v>514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2</v>
      </c>
      <c r="AE637" s="95">
        <f>IF(AG637=1,AK637,AG637)</f>
        <v>0.42553191489361702</v>
      </c>
      <c r="AF637">
        <f>AD637/2</f>
        <v>1</v>
      </c>
      <c r="AG637" s="92">
        <f>IF(AND(AF637&gt;=0,AF637&lt;=1),1,"No aplica")</f>
        <v>1</v>
      </c>
      <c r="AH637" s="96">
        <f>AD637/(AG637*2)</f>
        <v>1</v>
      </c>
      <c r="AI637" s="97">
        <f>IF(AG637=1,AG637/$AG$641,"No aplica")</f>
        <v>0.2</v>
      </c>
      <c r="AJ637" s="97">
        <f>AF637*AI637</f>
        <v>0.2</v>
      </c>
      <c r="AK637" s="97">
        <f>AJ637*$AE$23</f>
        <v>0.42553191489361702</v>
      </c>
    </row>
    <row r="638" spans="1:37" ht="25.4" customHeight="1" thickTop="1" thickBot="1" x14ac:dyDescent="0.3">
      <c r="A638" s="275" t="s">
        <v>515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2</v>
      </c>
      <c r="AE638" s="95">
        <f>IF(AG638=1,AK638,AG638)</f>
        <v>0.42553191489361702</v>
      </c>
      <c r="AF638">
        <f>AD638/2</f>
        <v>1</v>
      </c>
      <c r="AG638" s="92">
        <f>IF(AND(AF638&gt;=0,AF638&lt;=1),1,"No aplica")</f>
        <v>1</v>
      </c>
      <c r="AH638" s="96">
        <f>AD638/(AG638*2)</f>
        <v>1</v>
      </c>
      <c r="AI638" s="97">
        <f>IF(AG638=1,AG638/$AG$641,"No aplica")</f>
        <v>0.2</v>
      </c>
      <c r="AJ638" s="97">
        <f>AF638*AI638</f>
        <v>0.2</v>
      </c>
      <c r="AK638" s="97">
        <f>AJ638*$AE$23</f>
        <v>0.42553191489361702</v>
      </c>
    </row>
    <row r="639" spans="1:37" ht="25.4" customHeight="1" thickTop="1" thickBot="1" x14ac:dyDescent="0.3">
      <c r="A639" s="275" t="s">
        <v>516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2</v>
      </c>
      <c r="AE639" s="95">
        <f>IF(AG639=1,AK639,AG639)</f>
        <v>0.42553191489361702</v>
      </c>
      <c r="AF639">
        <f>AD639/2</f>
        <v>1</v>
      </c>
      <c r="AG639" s="92">
        <f>IF(AND(AF639&gt;=0,AF639&lt;=1),1,"No aplica")</f>
        <v>1</v>
      </c>
      <c r="AH639" s="96">
        <f>AD639/(AG639*2)</f>
        <v>1</v>
      </c>
      <c r="AI639" s="97">
        <f>IF(AG639=1,AG639/$AG$641,"No aplica")</f>
        <v>0.2</v>
      </c>
      <c r="AJ639" s="97">
        <f>AF639*AI639</f>
        <v>0.2</v>
      </c>
      <c r="AK639" s="97">
        <f>AJ639*$AE$23</f>
        <v>0.42553191489361702</v>
      </c>
    </row>
    <row r="640" spans="1:37" ht="25.4" customHeight="1" thickTop="1" thickBot="1" x14ac:dyDescent="0.3">
      <c r="A640" s="275" t="s">
        <v>517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2</v>
      </c>
      <c r="AE640" s="95">
        <f>IF(AG640=1,AK640,AG640)</f>
        <v>0.42553191489361702</v>
      </c>
      <c r="AF640">
        <f>AD640/2</f>
        <v>1</v>
      </c>
      <c r="AG640" s="92">
        <f>IF(AND(AF640&gt;=0,AF640&lt;=1),1,"No aplica")</f>
        <v>1</v>
      </c>
      <c r="AH640" s="96">
        <f>AD640/(AG640*2)</f>
        <v>1</v>
      </c>
      <c r="AI640" s="97">
        <f>IF(AG640=1,AG640/$AG$641,"No aplica")</f>
        <v>0.2</v>
      </c>
      <c r="AJ640" s="97">
        <f>AF640*AI640</f>
        <v>0.2</v>
      </c>
      <c r="AK640" s="97">
        <f>AJ640*$AE$23</f>
        <v>0.42553191489361702</v>
      </c>
    </row>
    <row r="641" spans="1:37" ht="25.4" customHeight="1" thickTop="1" x14ac:dyDescent="0.25">
      <c r="A641" s="321" t="s">
        <v>2064</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5">
        <f>SUM(AE634:AE640)</f>
        <v>2.1276595744680851</v>
      </c>
      <c r="AF641" s="65"/>
      <c r="AG641" s="98">
        <f>SUM(AG636:AG640)</f>
        <v>5</v>
      </c>
      <c r="AH641" s="99"/>
      <c r="AI641" s="100"/>
      <c r="AJ641" s="100"/>
      <c r="AK641" s="100"/>
    </row>
    <row r="642" spans="1:37" ht="25.4" customHeight="1" x14ac:dyDescent="0.25">
      <c r="A642" s="308" t="s">
        <v>2065</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518</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2" t="s">
        <v>76</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69" t="s">
        <v>99</v>
      </c>
      <c r="AE648" s="113" t="s">
        <v>9</v>
      </c>
      <c r="AF648" s="92" t="s">
        <v>1988</v>
      </c>
      <c r="AG648" s="92" t="s">
        <v>1989</v>
      </c>
      <c r="AH648" s="92" t="s">
        <v>1990</v>
      </c>
      <c r="AI648" s="93" t="s">
        <v>1991</v>
      </c>
      <c r="AJ648" s="92"/>
      <c r="AK648" s="93" t="s">
        <v>1992</v>
      </c>
    </row>
    <row r="649" spans="1:37" ht="25.4" customHeight="1" thickTop="1" thickBot="1" x14ac:dyDescent="0.3">
      <c r="A649" s="275" t="s">
        <v>520</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2</v>
      </c>
      <c r="AE649" s="95">
        <f t="shared" ref="AE649:AE671" si="125">IF(AG649=1,AK649,AG649)</f>
        <v>9.2506938020351523E-2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9.2506938020351523E-2</v>
      </c>
    </row>
    <row r="650" spans="1:37" ht="25.4" customHeight="1" thickTop="1" thickBot="1" x14ac:dyDescent="0.3">
      <c r="A650" s="275" t="s">
        <v>141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2</v>
      </c>
      <c r="AE650" s="95">
        <f t="shared" si="125"/>
        <v>9.2506938020351523E-2</v>
      </c>
      <c r="AF650">
        <f t="shared" si="126"/>
        <v>1</v>
      </c>
      <c r="AG650" s="92">
        <f t="shared" si="127"/>
        <v>1</v>
      </c>
      <c r="AH650" s="96">
        <f t="shared" si="128"/>
        <v>1</v>
      </c>
      <c r="AI650" s="97">
        <f t="shared" si="129"/>
        <v>4.3478260869565216E-2</v>
      </c>
      <c r="AJ650" s="97">
        <f t="shared" si="130"/>
        <v>4.3478260869565216E-2</v>
      </c>
      <c r="AK650" s="97">
        <f t="shared" si="131"/>
        <v>9.2506938020351523E-2</v>
      </c>
    </row>
    <row r="651" spans="1:37" ht="25.4" customHeight="1" thickTop="1" thickBot="1" x14ac:dyDescent="0.3">
      <c r="A651" s="275" t="s">
        <v>521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2</v>
      </c>
      <c r="AE651" s="95">
        <f t="shared" si="125"/>
        <v>9.2506938020351523E-2</v>
      </c>
      <c r="AF651">
        <f t="shared" si="126"/>
        <v>1</v>
      </c>
      <c r="AG651" s="92">
        <f t="shared" si="127"/>
        <v>1</v>
      </c>
      <c r="AH651" s="96">
        <f t="shared" si="128"/>
        <v>1</v>
      </c>
      <c r="AI651" s="97">
        <f t="shared" si="129"/>
        <v>4.3478260869565216E-2</v>
      </c>
      <c r="AJ651" s="97">
        <f t="shared" si="130"/>
        <v>4.3478260869565216E-2</v>
      </c>
      <c r="AK651" s="97">
        <f t="shared" si="131"/>
        <v>9.2506938020351523E-2</v>
      </c>
    </row>
    <row r="652" spans="1:37" ht="25.4" customHeight="1" thickTop="1" thickBot="1" x14ac:dyDescent="0.3">
      <c r="A652" s="275" t="s">
        <v>522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2</v>
      </c>
      <c r="AE652" s="95">
        <f t="shared" si="125"/>
        <v>9.2506938020351523E-2</v>
      </c>
      <c r="AF652">
        <f t="shared" si="126"/>
        <v>1</v>
      </c>
      <c r="AG652" s="92">
        <f t="shared" si="127"/>
        <v>1</v>
      </c>
      <c r="AH652" s="96">
        <f t="shared" si="128"/>
        <v>1</v>
      </c>
      <c r="AI652" s="97">
        <f t="shared" si="129"/>
        <v>4.3478260869565216E-2</v>
      </c>
      <c r="AJ652" s="97">
        <f t="shared" si="130"/>
        <v>4.3478260869565216E-2</v>
      </c>
      <c r="AK652" s="97">
        <f t="shared" si="131"/>
        <v>9.2506938020351523E-2</v>
      </c>
    </row>
    <row r="653" spans="1:37" ht="25.4" customHeight="1" thickTop="1" thickBot="1" x14ac:dyDescent="0.3">
      <c r="A653" s="275" t="s">
        <v>523</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2</v>
      </c>
      <c r="AE653" s="95">
        <f t="shared" si="125"/>
        <v>9.2506938020351523E-2</v>
      </c>
      <c r="AF653">
        <f t="shared" si="126"/>
        <v>1</v>
      </c>
      <c r="AG653" s="92">
        <f t="shared" si="127"/>
        <v>1</v>
      </c>
      <c r="AH653" s="96">
        <f t="shared" si="128"/>
        <v>1</v>
      </c>
      <c r="AI653" s="97">
        <f t="shared" si="129"/>
        <v>4.3478260869565216E-2</v>
      </c>
      <c r="AJ653" s="97">
        <f t="shared" si="130"/>
        <v>4.3478260869565216E-2</v>
      </c>
      <c r="AK653" s="97">
        <f t="shared" si="131"/>
        <v>9.2506938020351523E-2</v>
      </c>
    </row>
    <row r="654" spans="1:37" ht="25.4" customHeight="1" thickTop="1" thickBot="1" x14ac:dyDescent="0.3">
      <c r="A654" s="275" t="s">
        <v>524</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2</v>
      </c>
      <c r="AE654" s="95">
        <f t="shared" si="125"/>
        <v>9.2506938020351523E-2</v>
      </c>
      <c r="AF654">
        <f t="shared" si="126"/>
        <v>1</v>
      </c>
      <c r="AG654" s="92">
        <f t="shared" si="127"/>
        <v>1</v>
      </c>
      <c r="AH654" s="96">
        <f t="shared" si="128"/>
        <v>1</v>
      </c>
      <c r="AI654" s="97">
        <f t="shared" si="129"/>
        <v>4.3478260869565216E-2</v>
      </c>
      <c r="AJ654" s="97">
        <f t="shared" si="130"/>
        <v>4.3478260869565216E-2</v>
      </c>
      <c r="AK654" s="97">
        <f t="shared" si="131"/>
        <v>9.2506938020351523E-2</v>
      </c>
    </row>
    <row r="655" spans="1:37" ht="25.4" customHeight="1" thickTop="1" thickBot="1" x14ac:dyDescent="0.3">
      <c r="A655" s="275" t="s">
        <v>525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2</v>
      </c>
      <c r="AE655" s="95">
        <f t="shared" si="125"/>
        <v>9.2506938020351523E-2</v>
      </c>
      <c r="AF655">
        <f t="shared" si="126"/>
        <v>1</v>
      </c>
      <c r="AG655" s="92">
        <f t="shared" si="127"/>
        <v>1</v>
      </c>
      <c r="AH655" s="96">
        <f t="shared" si="128"/>
        <v>1</v>
      </c>
      <c r="AI655" s="97">
        <f t="shared" si="129"/>
        <v>4.3478260869565216E-2</v>
      </c>
      <c r="AJ655" s="97">
        <f t="shared" si="130"/>
        <v>4.3478260869565216E-2</v>
      </c>
      <c r="AK655" s="97">
        <f t="shared" si="131"/>
        <v>9.2506938020351523E-2</v>
      </c>
    </row>
    <row r="656" spans="1:37" ht="25.4" customHeight="1" thickTop="1" thickBot="1" x14ac:dyDescent="0.3">
      <c r="A656" s="275" t="s">
        <v>526</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2</v>
      </c>
      <c r="AE656" s="95">
        <f t="shared" si="125"/>
        <v>9.2506938020351523E-2</v>
      </c>
      <c r="AF656">
        <f t="shared" si="126"/>
        <v>1</v>
      </c>
      <c r="AG656" s="92">
        <f t="shared" si="127"/>
        <v>1</v>
      </c>
      <c r="AH656" s="96">
        <f t="shared" si="128"/>
        <v>1</v>
      </c>
      <c r="AI656" s="97">
        <f t="shared" si="129"/>
        <v>4.3478260869565216E-2</v>
      </c>
      <c r="AJ656" s="97">
        <f t="shared" si="130"/>
        <v>4.3478260869565216E-2</v>
      </c>
      <c r="AK656" s="97">
        <f t="shared" si="131"/>
        <v>9.2506938020351523E-2</v>
      </c>
    </row>
    <row r="657" spans="1:37" ht="25.4" customHeight="1" thickTop="1" thickBot="1" x14ac:dyDescent="0.3">
      <c r="A657" s="275" t="s">
        <v>527</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2</v>
      </c>
      <c r="AE657" s="95">
        <f t="shared" si="125"/>
        <v>9.2506938020351523E-2</v>
      </c>
      <c r="AF657">
        <f t="shared" si="126"/>
        <v>1</v>
      </c>
      <c r="AG657" s="92">
        <f t="shared" si="127"/>
        <v>1</v>
      </c>
      <c r="AH657" s="96">
        <f t="shared" si="128"/>
        <v>1</v>
      </c>
      <c r="AI657" s="97">
        <f t="shared" si="129"/>
        <v>4.3478260869565216E-2</v>
      </c>
      <c r="AJ657" s="97">
        <f t="shared" si="130"/>
        <v>4.3478260869565216E-2</v>
      </c>
      <c r="AK657" s="97">
        <f t="shared" si="131"/>
        <v>9.2506938020351523E-2</v>
      </c>
    </row>
    <row r="658" spans="1:37" ht="25.4" customHeight="1" thickTop="1" thickBot="1" x14ac:dyDescent="0.3">
      <c r="A658" s="275" t="s">
        <v>528</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2</v>
      </c>
      <c r="AE658" s="95">
        <f t="shared" si="125"/>
        <v>9.2506938020351523E-2</v>
      </c>
      <c r="AF658">
        <f t="shared" si="126"/>
        <v>1</v>
      </c>
      <c r="AG658" s="92">
        <f t="shared" si="127"/>
        <v>1</v>
      </c>
      <c r="AH658" s="96">
        <f t="shared" si="128"/>
        <v>1</v>
      </c>
      <c r="AI658" s="97">
        <f t="shared" si="129"/>
        <v>4.3478260869565216E-2</v>
      </c>
      <c r="AJ658" s="97">
        <f t="shared" si="130"/>
        <v>4.3478260869565216E-2</v>
      </c>
      <c r="AK658" s="97">
        <f t="shared" si="131"/>
        <v>9.2506938020351523E-2</v>
      </c>
    </row>
    <row r="659" spans="1:37" ht="25.4" customHeight="1" thickTop="1" thickBot="1" x14ac:dyDescent="0.3">
      <c r="A659" s="275" t="s">
        <v>529</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2</v>
      </c>
      <c r="AE659" s="95">
        <f t="shared" si="125"/>
        <v>9.2506938020351523E-2</v>
      </c>
      <c r="AF659">
        <f t="shared" si="126"/>
        <v>1</v>
      </c>
      <c r="AG659" s="92">
        <f t="shared" si="127"/>
        <v>1</v>
      </c>
      <c r="AH659" s="96">
        <f t="shared" si="128"/>
        <v>1</v>
      </c>
      <c r="AI659" s="97">
        <f t="shared" si="129"/>
        <v>4.3478260869565216E-2</v>
      </c>
      <c r="AJ659" s="97">
        <f t="shared" si="130"/>
        <v>4.3478260869565216E-2</v>
      </c>
      <c r="AK659" s="97">
        <f t="shared" si="131"/>
        <v>9.2506938020351523E-2</v>
      </c>
    </row>
    <row r="660" spans="1:37" ht="25.4" customHeight="1" thickTop="1" thickBot="1" x14ac:dyDescent="0.3">
      <c r="A660" s="275" t="s">
        <v>530</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2</v>
      </c>
      <c r="AE660" s="95">
        <f t="shared" si="125"/>
        <v>9.2506938020351523E-2</v>
      </c>
      <c r="AF660">
        <f t="shared" si="126"/>
        <v>1</v>
      </c>
      <c r="AG660" s="92">
        <f t="shared" si="127"/>
        <v>1</v>
      </c>
      <c r="AH660" s="96">
        <f t="shared" si="128"/>
        <v>1</v>
      </c>
      <c r="AI660" s="97">
        <f t="shared" si="129"/>
        <v>4.3478260869565216E-2</v>
      </c>
      <c r="AJ660" s="97">
        <f t="shared" si="130"/>
        <v>4.3478260869565216E-2</v>
      </c>
      <c r="AK660" s="97">
        <f t="shared" si="131"/>
        <v>9.2506938020351523E-2</v>
      </c>
    </row>
    <row r="661" spans="1:37" ht="25.4" customHeight="1" thickTop="1" thickBot="1" x14ac:dyDescent="0.3">
      <c r="A661" s="275" t="s">
        <v>531</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2</v>
      </c>
      <c r="AE661" s="95">
        <f t="shared" si="125"/>
        <v>9.2506938020351523E-2</v>
      </c>
      <c r="AF661">
        <f t="shared" si="126"/>
        <v>1</v>
      </c>
      <c r="AG661" s="92">
        <f t="shared" si="127"/>
        <v>1</v>
      </c>
      <c r="AH661" s="96">
        <f t="shared" si="128"/>
        <v>1</v>
      </c>
      <c r="AI661" s="97">
        <f t="shared" si="129"/>
        <v>4.3478260869565216E-2</v>
      </c>
      <c r="AJ661" s="97">
        <f t="shared" si="130"/>
        <v>4.3478260869565216E-2</v>
      </c>
      <c r="AK661" s="97">
        <f t="shared" si="131"/>
        <v>9.2506938020351523E-2</v>
      </c>
    </row>
    <row r="662" spans="1:37" ht="25.4" customHeight="1" thickTop="1" thickBot="1" x14ac:dyDescent="0.3">
      <c r="A662" s="275" t="s">
        <v>532</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2</v>
      </c>
      <c r="AE662" s="95">
        <f t="shared" si="125"/>
        <v>9.2506938020351523E-2</v>
      </c>
      <c r="AF662">
        <f t="shared" si="126"/>
        <v>1</v>
      </c>
      <c r="AG662" s="92">
        <f t="shared" si="127"/>
        <v>1</v>
      </c>
      <c r="AH662" s="96">
        <f t="shared" si="128"/>
        <v>1</v>
      </c>
      <c r="AI662" s="97">
        <f t="shared" si="129"/>
        <v>4.3478260869565216E-2</v>
      </c>
      <c r="AJ662" s="97">
        <f t="shared" si="130"/>
        <v>4.3478260869565216E-2</v>
      </c>
      <c r="AK662" s="97">
        <f t="shared" si="131"/>
        <v>9.2506938020351523E-2</v>
      </c>
    </row>
    <row r="663" spans="1:37" ht="25.4" customHeight="1" thickTop="1" thickBot="1" x14ac:dyDescent="0.3">
      <c r="A663" s="275" t="s">
        <v>533</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2</v>
      </c>
      <c r="AE663" s="95">
        <f t="shared" si="125"/>
        <v>9.2506938020351523E-2</v>
      </c>
      <c r="AF663">
        <f t="shared" si="126"/>
        <v>1</v>
      </c>
      <c r="AG663" s="92">
        <f t="shared" si="127"/>
        <v>1</v>
      </c>
      <c r="AH663" s="96">
        <f t="shared" si="128"/>
        <v>1</v>
      </c>
      <c r="AI663" s="97">
        <f t="shared" si="129"/>
        <v>4.3478260869565216E-2</v>
      </c>
      <c r="AJ663" s="97">
        <f t="shared" si="130"/>
        <v>4.3478260869565216E-2</v>
      </c>
      <c r="AK663" s="97">
        <f t="shared" si="131"/>
        <v>9.2506938020351523E-2</v>
      </c>
    </row>
    <row r="664" spans="1:37" ht="25.4" customHeight="1" thickTop="1" thickBot="1" x14ac:dyDescent="0.3">
      <c r="A664" s="275" t="s">
        <v>534</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2</v>
      </c>
      <c r="AE664" s="95">
        <f t="shared" si="125"/>
        <v>9.2506938020351523E-2</v>
      </c>
      <c r="AF664">
        <f t="shared" si="126"/>
        <v>1</v>
      </c>
      <c r="AG664" s="92">
        <f t="shared" si="127"/>
        <v>1</v>
      </c>
      <c r="AH664" s="96">
        <f t="shared" si="128"/>
        <v>1</v>
      </c>
      <c r="AI664" s="97">
        <f t="shared" si="129"/>
        <v>4.3478260869565216E-2</v>
      </c>
      <c r="AJ664" s="97">
        <f t="shared" si="130"/>
        <v>4.3478260869565216E-2</v>
      </c>
      <c r="AK664" s="97">
        <f t="shared" si="131"/>
        <v>9.2506938020351523E-2</v>
      </c>
    </row>
    <row r="665" spans="1:37" ht="25.4" customHeight="1" thickTop="1" thickBot="1" x14ac:dyDescent="0.3">
      <c r="A665" s="275" t="s">
        <v>535</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2</v>
      </c>
      <c r="AE665" s="95">
        <f t="shared" si="125"/>
        <v>9.2506938020351523E-2</v>
      </c>
      <c r="AF665">
        <f t="shared" si="126"/>
        <v>1</v>
      </c>
      <c r="AG665" s="92">
        <f t="shared" si="127"/>
        <v>1</v>
      </c>
      <c r="AH665" s="96">
        <f t="shared" si="128"/>
        <v>1</v>
      </c>
      <c r="AI665" s="97">
        <f t="shared" si="129"/>
        <v>4.3478260869565216E-2</v>
      </c>
      <c r="AJ665" s="97">
        <f t="shared" si="130"/>
        <v>4.3478260869565216E-2</v>
      </c>
      <c r="AK665" s="97">
        <f t="shared" si="131"/>
        <v>9.2506938020351523E-2</v>
      </c>
    </row>
    <row r="666" spans="1:37" ht="25.4" customHeight="1" thickTop="1" thickBot="1" x14ac:dyDescent="0.3">
      <c r="A666" s="275" t="s">
        <v>536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2</v>
      </c>
      <c r="AE666" s="95">
        <f t="shared" si="125"/>
        <v>9.2506938020351523E-2</v>
      </c>
      <c r="AF666">
        <f t="shared" si="126"/>
        <v>1</v>
      </c>
      <c r="AG666" s="92">
        <f t="shared" si="127"/>
        <v>1</v>
      </c>
      <c r="AH666" s="96">
        <f t="shared" si="128"/>
        <v>1</v>
      </c>
      <c r="AI666" s="97">
        <f t="shared" si="129"/>
        <v>4.3478260869565216E-2</v>
      </c>
      <c r="AJ666" s="97">
        <f t="shared" si="130"/>
        <v>4.3478260869565216E-2</v>
      </c>
      <c r="AK666" s="97">
        <f t="shared" si="131"/>
        <v>9.2506938020351523E-2</v>
      </c>
    </row>
    <row r="667" spans="1:37" ht="25.4" customHeight="1" thickTop="1" thickBot="1" x14ac:dyDescent="0.3">
      <c r="A667" s="275" t="s">
        <v>537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2</v>
      </c>
      <c r="AE667" s="95">
        <f t="shared" si="125"/>
        <v>9.2506938020351523E-2</v>
      </c>
      <c r="AF667">
        <f t="shared" si="126"/>
        <v>1</v>
      </c>
      <c r="AG667" s="92">
        <f t="shared" si="127"/>
        <v>1</v>
      </c>
      <c r="AH667" s="96">
        <f t="shared" si="128"/>
        <v>1</v>
      </c>
      <c r="AI667" s="97">
        <f t="shared" si="129"/>
        <v>4.3478260869565216E-2</v>
      </c>
      <c r="AJ667" s="97">
        <f t="shared" si="130"/>
        <v>4.3478260869565216E-2</v>
      </c>
      <c r="AK667" s="97">
        <f t="shared" si="131"/>
        <v>9.2506938020351523E-2</v>
      </c>
    </row>
    <row r="668" spans="1:37" ht="25.4" customHeight="1" thickTop="1" thickBot="1" x14ac:dyDescent="0.3">
      <c r="A668" s="275" t="s">
        <v>538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2</v>
      </c>
      <c r="AE668" s="95">
        <f t="shared" si="125"/>
        <v>9.2506938020351523E-2</v>
      </c>
      <c r="AF668">
        <f t="shared" si="126"/>
        <v>1</v>
      </c>
      <c r="AG668" s="92">
        <f t="shared" si="127"/>
        <v>1</v>
      </c>
      <c r="AH668" s="96">
        <f t="shared" si="128"/>
        <v>1</v>
      </c>
      <c r="AI668" s="97">
        <f t="shared" si="129"/>
        <v>4.3478260869565216E-2</v>
      </c>
      <c r="AJ668" s="97">
        <f t="shared" si="130"/>
        <v>4.3478260869565216E-2</v>
      </c>
      <c r="AK668" s="97">
        <f t="shared" si="131"/>
        <v>9.2506938020351523E-2</v>
      </c>
    </row>
    <row r="669" spans="1:37" ht="25.4" customHeight="1" thickTop="1" thickBot="1" x14ac:dyDescent="0.3">
      <c r="A669" s="275" t="s">
        <v>539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2</v>
      </c>
      <c r="AE669" s="95">
        <f t="shared" si="125"/>
        <v>9.2506938020351523E-2</v>
      </c>
      <c r="AF669">
        <f t="shared" si="126"/>
        <v>1</v>
      </c>
      <c r="AG669" s="92">
        <f t="shared" si="127"/>
        <v>1</v>
      </c>
      <c r="AH669" s="96">
        <f t="shared" si="128"/>
        <v>1</v>
      </c>
      <c r="AI669" s="97">
        <f t="shared" si="129"/>
        <v>4.3478260869565216E-2</v>
      </c>
      <c r="AJ669" s="97">
        <f t="shared" si="130"/>
        <v>4.3478260869565216E-2</v>
      </c>
      <c r="AK669" s="97">
        <f t="shared" si="131"/>
        <v>9.2506938020351523E-2</v>
      </c>
    </row>
    <row r="670" spans="1:37" ht="25.4" customHeight="1" thickTop="1" thickBot="1" x14ac:dyDescent="0.3">
      <c r="A670" s="275" t="s">
        <v>540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2</v>
      </c>
      <c r="AE670" s="95">
        <f t="shared" si="125"/>
        <v>9.2506938020351523E-2</v>
      </c>
      <c r="AF670">
        <f t="shared" si="126"/>
        <v>1</v>
      </c>
      <c r="AG670" s="92">
        <f t="shared" si="127"/>
        <v>1</v>
      </c>
      <c r="AH670" s="96">
        <f t="shared" si="128"/>
        <v>1</v>
      </c>
      <c r="AI670" s="97">
        <f t="shared" si="129"/>
        <v>4.3478260869565216E-2</v>
      </c>
      <c r="AJ670" s="97">
        <f t="shared" si="130"/>
        <v>4.3478260869565216E-2</v>
      </c>
      <c r="AK670" s="97">
        <f t="shared" si="131"/>
        <v>9.2506938020351523E-2</v>
      </c>
    </row>
    <row r="671" spans="1:37" ht="25.4" customHeight="1" thickTop="1" thickBot="1" x14ac:dyDescent="0.3">
      <c r="A671" s="275" t="s">
        <v>541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2</v>
      </c>
      <c r="AE671" s="95">
        <f t="shared" si="125"/>
        <v>9.2506938020351523E-2</v>
      </c>
      <c r="AF671">
        <f t="shared" si="126"/>
        <v>1</v>
      </c>
      <c r="AG671" s="92">
        <f t="shared" si="127"/>
        <v>1</v>
      </c>
      <c r="AH671" s="96">
        <f t="shared" si="128"/>
        <v>1</v>
      </c>
      <c r="AI671" s="97">
        <f t="shared" si="129"/>
        <v>4.3478260869565216E-2</v>
      </c>
      <c r="AJ671" s="97">
        <f t="shared" si="130"/>
        <v>4.3478260869565216E-2</v>
      </c>
      <c r="AK671" s="97">
        <f t="shared" si="131"/>
        <v>9.2506938020351523E-2</v>
      </c>
    </row>
    <row r="672" spans="1:37" ht="25.4" customHeight="1" thickTop="1" x14ac:dyDescent="0.25">
      <c r="A672" s="321" t="s">
        <v>2066</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5">
        <f>SUM(AE649:AE671)</f>
        <v>2.1276595744680855</v>
      </c>
      <c r="AF672" s="65"/>
      <c r="AG672" s="98">
        <f>SUM(AG649:AG671)</f>
        <v>23</v>
      </c>
      <c r="AH672" s="99"/>
      <c r="AI672" s="100"/>
      <c r="AJ672" s="100"/>
      <c r="AK672" s="100"/>
    </row>
    <row r="673" spans="1:37" ht="25.4" customHeight="1" x14ac:dyDescent="0.25">
      <c r="A673" s="308" t="s">
        <v>2067</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2" t="s">
        <v>111</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11" t="s">
        <v>99</v>
      </c>
      <c r="AE675" s="112" t="s">
        <v>9</v>
      </c>
      <c r="AF675" s="92" t="s">
        <v>1988</v>
      </c>
      <c r="AG675" s="92" t="s">
        <v>1989</v>
      </c>
      <c r="AH675" s="92" t="s">
        <v>1990</v>
      </c>
      <c r="AI675" s="93" t="s">
        <v>1991</v>
      </c>
      <c r="AJ675" s="92"/>
      <c r="AK675" s="93" t="s">
        <v>1992</v>
      </c>
    </row>
    <row r="676" spans="1:37" ht="25.4" customHeight="1" thickTop="1" thickBot="1" x14ac:dyDescent="0.3">
      <c r="A676" s="275" t="s">
        <v>542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2</v>
      </c>
      <c r="AE676" s="95">
        <f>IF(AG676=1,AK676,AG676)</f>
        <v>0.42553191489361702</v>
      </c>
      <c r="AF676">
        <f>AD676/2</f>
        <v>1</v>
      </c>
      <c r="AG676" s="92">
        <f>IF(AND(AF676&gt;=0,AF676&lt;=1),1,"No aplica")</f>
        <v>1</v>
      </c>
      <c r="AH676" s="96">
        <f>AD676/(AG676*2)</f>
        <v>1</v>
      </c>
      <c r="AI676" s="97">
        <f>IF(AG676=1,AG676/$AG$681,"No aplica")</f>
        <v>0.2</v>
      </c>
      <c r="AJ676" s="97">
        <f>AF676*AI676</f>
        <v>0.2</v>
      </c>
      <c r="AK676" s="97">
        <f>AJ676*$AE$23</f>
        <v>0.42553191489361702</v>
      </c>
    </row>
    <row r="677" spans="1:37" ht="25.4" customHeight="1" thickTop="1" thickBot="1" x14ac:dyDescent="0.3">
      <c r="A677" s="275" t="s">
        <v>543</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2</v>
      </c>
      <c r="AE677" s="95">
        <f>IF(AG677=1,AK677,AG677)</f>
        <v>0.42553191489361702</v>
      </c>
      <c r="AF677">
        <f>AD677/2</f>
        <v>1</v>
      </c>
      <c r="AG677" s="92">
        <f>IF(AND(AF677&gt;=0,AF677&lt;=1),1,"No aplica")</f>
        <v>1</v>
      </c>
      <c r="AH677" s="96">
        <f>AD677/(AG677*2)</f>
        <v>1</v>
      </c>
      <c r="AI677" s="97">
        <f>IF(AG677=1,AG677/$AG$681,"No aplica")</f>
        <v>0.2</v>
      </c>
      <c r="AJ677" s="97">
        <f>AF677*AI677</f>
        <v>0.2</v>
      </c>
      <c r="AK677" s="97">
        <f>AJ677*$AE$23</f>
        <v>0.42553191489361702</v>
      </c>
    </row>
    <row r="678" spans="1:37" ht="25.4" customHeight="1" thickTop="1" thickBot="1" x14ac:dyDescent="0.3">
      <c r="A678" s="275" t="s">
        <v>544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2</v>
      </c>
      <c r="AE678" s="95">
        <f>IF(AG678=1,AK678,AG678)</f>
        <v>0.42553191489361702</v>
      </c>
      <c r="AF678">
        <f>AD678/2</f>
        <v>1</v>
      </c>
      <c r="AG678" s="92">
        <f>IF(AND(AF678&gt;=0,AF678&lt;=1),1,"No aplica")</f>
        <v>1</v>
      </c>
      <c r="AH678" s="96">
        <f>AD678/(AG678*2)</f>
        <v>1</v>
      </c>
      <c r="AI678" s="97">
        <f>IF(AG678=1,AG678/$AG$681,"No aplica")</f>
        <v>0.2</v>
      </c>
      <c r="AJ678" s="97">
        <f>AF678*AI678</f>
        <v>0.2</v>
      </c>
      <c r="AK678" s="97">
        <f>AJ678*$AE$23</f>
        <v>0.42553191489361702</v>
      </c>
    </row>
    <row r="679" spans="1:37" ht="25.4" customHeight="1" thickTop="1" thickBot="1" x14ac:dyDescent="0.3">
      <c r="A679" s="275" t="s">
        <v>545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2</v>
      </c>
      <c r="AE679" s="95">
        <f>IF(AG679=1,AK679,AG679)</f>
        <v>0.42553191489361702</v>
      </c>
      <c r="AF679">
        <f>AD679/2</f>
        <v>1</v>
      </c>
      <c r="AG679" s="92">
        <f>IF(AND(AF679&gt;=0,AF679&lt;=1),1,"No aplica")</f>
        <v>1</v>
      </c>
      <c r="AH679" s="96">
        <f>AD679/(AG679*2)</f>
        <v>1</v>
      </c>
      <c r="AI679" s="97">
        <f>IF(AG679=1,AG679/$AG$681,"No aplica")</f>
        <v>0.2</v>
      </c>
      <c r="AJ679" s="97">
        <f>AF679*AI679</f>
        <v>0.2</v>
      </c>
      <c r="AK679" s="97">
        <f>AJ679*$AE$23</f>
        <v>0.42553191489361702</v>
      </c>
    </row>
    <row r="680" spans="1:37" ht="25.4" customHeight="1" thickTop="1" thickBot="1" x14ac:dyDescent="0.3">
      <c r="A680" s="275" t="s">
        <v>546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2</v>
      </c>
      <c r="AE680" s="95">
        <f>IF(AG680=1,AK680,AG680)</f>
        <v>0.42553191489361702</v>
      </c>
      <c r="AF680">
        <f>AD680/2</f>
        <v>1</v>
      </c>
      <c r="AG680" s="92">
        <f>IF(AND(AF680&gt;=0,AF680&lt;=1),1,"No aplica")</f>
        <v>1</v>
      </c>
      <c r="AH680" s="96">
        <f>AD680/(AG680*2)</f>
        <v>1</v>
      </c>
      <c r="AI680" s="97">
        <f>IF(AG680=1,AG680/$AG$681,"No aplica")</f>
        <v>0.2</v>
      </c>
      <c r="AJ680" s="97">
        <f>AF680*AI680</f>
        <v>0.2</v>
      </c>
      <c r="AK680" s="97">
        <f>AJ680*$AE$23</f>
        <v>0.42553191489361702</v>
      </c>
    </row>
    <row r="681" spans="1:37" ht="25.4" customHeight="1" thickTop="1" x14ac:dyDescent="0.25">
      <c r="A681" s="321" t="s">
        <v>2068</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5">
        <f>SUM(AE674:AE680)</f>
        <v>2.1276595744680851</v>
      </c>
      <c r="AF681" s="65"/>
      <c r="AG681" s="98">
        <f>SUM(AG676:AG680)</f>
        <v>5</v>
      </c>
      <c r="AH681" s="99"/>
      <c r="AI681" s="100"/>
      <c r="AJ681" s="100"/>
      <c r="AK681" s="100"/>
    </row>
    <row r="682" spans="1:37" ht="25.4" customHeight="1" x14ac:dyDescent="0.25">
      <c r="A682" s="308" t="s">
        <v>2069</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547</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2" t="s">
        <v>76</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69" t="s">
        <v>99</v>
      </c>
      <c r="AE688" s="113" t="s">
        <v>9</v>
      </c>
      <c r="AF688" s="92" t="s">
        <v>1988</v>
      </c>
      <c r="AG688" s="92" t="s">
        <v>1989</v>
      </c>
      <c r="AH688" s="92" t="s">
        <v>1990</v>
      </c>
      <c r="AI688" s="93" t="s">
        <v>1991</v>
      </c>
      <c r="AJ688" s="92"/>
      <c r="AK688" s="93" t="s">
        <v>1992</v>
      </c>
    </row>
    <row r="689" spans="1:37" ht="25.4" customHeight="1" thickTop="1" thickBot="1" x14ac:dyDescent="0.3">
      <c r="A689" s="323" t="s">
        <v>101</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4">
        <f>'Art. 121'!Q663</f>
        <v>2</v>
      </c>
      <c r="AE689" s="95">
        <f t="shared" ref="AE689:AE725" si="132">IF(AG689=1,AK689,AG689)</f>
        <v>5.7504312823461759E-2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5.7504312823461759E-2</v>
      </c>
    </row>
    <row r="690" spans="1:37" ht="25.4" customHeight="1" thickTop="1" thickBot="1" x14ac:dyDescent="0.3">
      <c r="A690" s="323" t="s">
        <v>141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4" customHeight="1" thickTop="1" thickBot="1" x14ac:dyDescent="0.3">
      <c r="A691" s="323" t="s">
        <v>548</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4" customHeight="1" thickTop="1" thickBot="1" x14ac:dyDescent="0.3">
      <c r="A692" s="323" t="s">
        <v>549</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4" customHeight="1" thickTop="1" thickBot="1" x14ac:dyDescent="0.3">
      <c r="A693" s="323" t="s">
        <v>550</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4" customHeight="1" thickTop="1" thickBot="1" x14ac:dyDescent="0.3">
      <c r="A694" s="323" t="s">
        <v>551</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4" customHeight="1" thickTop="1" thickBot="1" x14ac:dyDescent="0.3">
      <c r="A695" s="323" t="s">
        <v>552</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4" customHeight="1" thickTop="1" thickBot="1" x14ac:dyDescent="0.3">
      <c r="A696" s="323" t="s">
        <v>553</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4" customHeight="1" thickTop="1" thickBot="1" x14ac:dyDescent="0.3">
      <c r="A697" s="323" t="s">
        <v>554</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4" customHeight="1" thickTop="1" thickBot="1" x14ac:dyDescent="0.3">
      <c r="A698" s="323" t="s">
        <v>555</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4" customHeight="1" thickTop="1" thickBot="1" x14ac:dyDescent="0.3">
      <c r="A699" s="323" t="s">
        <v>556</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4" customHeight="1" thickTop="1" thickBot="1" x14ac:dyDescent="0.3">
      <c r="A700" s="323" t="s">
        <v>557</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4" customHeight="1" thickTop="1" thickBot="1" x14ac:dyDescent="0.3">
      <c r="A701" s="323" t="s">
        <v>558</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4" customHeight="1" thickTop="1" thickBot="1" x14ac:dyDescent="0.3">
      <c r="A702" s="323" t="s">
        <v>559</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4" customHeight="1" thickTop="1" thickBot="1" x14ac:dyDescent="0.3">
      <c r="A703" s="323" t="s">
        <v>560</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4" customHeight="1" thickTop="1" thickBot="1" x14ac:dyDescent="0.3">
      <c r="A704" s="323" t="s">
        <v>561</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4" customHeight="1" thickTop="1" thickBot="1" x14ac:dyDescent="0.3">
      <c r="A705" s="323" t="s">
        <v>562</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4">
        <f>'Art. 121'!Q679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4" customHeight="1" thickTop="1" thickBot="1" x14ac:dyDescent="0.3">
      <c r="A706" s="323" t="s">
        <v>563</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4">
        <f>'Art. 121'!Q680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4" customHeight="1" thickTop="1" thickBot="1" x14ac:dyDescent="0.3">
      <c r="A707" s="323" t="s">
        <v>564</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4">
        <f>'Art. 121'!Q680</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4" customHeight="1" thickTop="1" thickBot="1" x14ac:dyDescent="0.3">
      <c r="A708" s="323" t="s">
        <v>565</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4">
        <f>'Art. 121'!Q681</f>
        <v>2</v>
      </c>
      <c r="AE708" s="95">
        <f t="shared" si="132"/>
        <v>5.7504312823461759E-2</v>
      </c>
      <c r="AF708">
        <f t="shared" si="133"/>
        <v>1</v>
      </c>
      <c r="AG708" s="92">
        <f t="shared" si="134"/>
        <v>1</v>
      </c>
      <c r="AH708" s="96">
        <f t="shared" si="135"/>
        <v>1</v>
      </c>
      <c r="AI708" s="97">
        <f t="shared" si="136"/>
        <v>2.7027027027027029E-2</v>
      </c>
      <c r="AJ708" s="97">
        <f t="shared" si="137"/>
        <v>2.7027027027027029E-2</v>
      </c>
      <c r="AK708" s="97">
        <f t="shared" si="138"/>
        <v>5.7504312823461759E-2</v>
      </c>
    </row>
    <row r="709" spans="1:37" ht="25.4" customHeight="1" thickTop="1" thickBot="1" x14ac:dyDescent="0.3">
      <c r="A709" s="323" t="s">
        <v>566</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4">
        <f>'Art. 121'!Q682</f>
        <v>2</v>
      </c>
      <c r="AE709" s="95">
        <f t="shared" si="132"/>
        <v>5.7504312823461759E-2</v>
      </c>
      <c r="AF709">
        <f t="shared" si="133"/>
        <v>1</v>
      </c>
      <c r="AG709" s="92">
        <f t="shared" si="134"/>
        <v>1</v>
      </c>
      <c r="AH709" s="96">
        <f t="shared" si="135"/>
        <v>1</v>
      </c>
      <c r="AI709" s="97">
        <f t="shared" si="136"/>
        <v>2.7027027027027029E-2</v>
      </c>
      <c r="AJ709" s="97">
        <f t="shared" si="137"/>
        <v>2.7027027027027029E-2</v>
      </c>
      <c r="AK709" s="97">
        <f t="shared" si="138"/>
        <v>5.7504312823461759E-2</v>
      </c>
    </row>
    <row r="710" spans="1:37" ht="25.4" customHeight="1" thickTop="1" thickBot="1" x14ac:dyDescent="0.3">
      <c r="A710" s="323" t="s">
        <v>567</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4">
        <f>'Art. 121'!Q683</f>
        <v>2</v>
      </c>
      <c r="AE710" s="95">
        <f t="shared" si="132"/>
        <v>5.7504312823461759E-2</v>
      </c>
      <c r="AF710">
        <f t="shared" si="133"/>
        <v>1</v>
      </c>
      <c r="AG710" s="92">
        <f t="shared" si="134"/>
        <v>1</v>
      </c>
      <c r="AH710" s="96">
        <f t="shared" si="135"/>
        <v>1</v>
      </c>
      <c r="AI710" s="97">
        <f t="shared" si="136"/>
        <v>2.7027027027027029E-2</v>
      </c>
      <c r="AJ710" s="97">
        <f t="shared" si="137"/>
        <v>2.7027027027027029E-2</v>
      </c>
      <c r="AK710" s="97">
        <f t="shared" si="138"/>
        <v>5.7504312823461759E-2</v>
      </c>
    </row>
    <row r="711" spans="1:37" ht="25.4" customHeight="1" thickTop="1" thickBot="1" x14ac:dyDescent="0.3">
      <c r="A711" s="323" t="s">
        <v>568</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4">
        <f>'Art. 121'!Q684</f>
        <v>2</v>
      </c>
      <c r="AE711" s="95">
        <f t="shared" si="132"/>
        <v>5.7504312823461759E-2</v>
      </c>
      <c r="AF711">
        <f t="shared" si="133"/>
        <v>1</v>
      </c>
      <c r="AG711" s="92">
        <f t="shared" si="134"/>
        <v>1</v>
      </c>
      <c r="AH711" s="96">
        <f t="shared" si="135"/>
        <v>1</v>
      </c>
      <c r="AI711" s="97">
        <f t="shared" si="136"/>
        <v>2.7027027027027029E-2</v>
      </c>
      <c r="AJ711" s="97">
        <f t="shared" si="137"/>
        <v>2.7027027027027029E-2</v>
      </c>
      <c r="AK711" s="97">
        <f t="shared" si="138"/>
        <v>5.7504312823461759E-2</v>
      </c>
    </row>
    <row r="712" spans="1:37" ht="25.4" customHeight="1" thickTop="1" thickBot="1" x14ac:dyDescent="0.3">
      <c r="A712" s="323" t="s">
        <v>569</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4">
        <f>'Art. 121'!Q685</f>
        <v>2</v>
      </c>
      <c r="AE712" s="95">
        <f t="shared" si="132"/>
        <v>5.7504312823461759E-2</v>
      </c>
      <c r="AF712">
        <f t="shared" si="133"/>
        <v>1</v>
      </c>
      <c r="AG712" s="92">
        <f t="shared" si="134"/>
        <v>1</v>
      </c>
      <c r="AH712" s="96">
        <f t="shared" si="135"/>
        <v>1</v>
      </c>
      <c r="AI712" s="97">
        <f t="shared" si="136"/>
        <v>2.7027027027027029E-2</v>
      </c>
      <c r="AJ712" s="97">
        <f t="shared" si="137"/>
        <v>2.7027027027027029E-2</v>
      </c>
      <c r="AK712" s="97">
        <f t="shared" si="138"/>
        <v>5.7504312823461759E-2</v>
      </c>
    </row>
    <row r="713" spans="1:37" ht="25.4" customHeight="1" thickTop="1" thickBot="1" x14ac:dyDescent="0.3">
      <c r="A713" s="323" t="s">
        <v>570</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4">
        <f>'Art. 121'!Q686</f>
        <v>2</v>
      </c>
      <c r="AE713" s="95">
        <f t="shared" si="132"/>
        <v>5.7504312823461759E-2</v>
      </c>
      <c r="AF713">
        <f t="shared" si="133"/>
        <v>1</v>
      </c>
      <c r="AG713" s="92">
        <f t="shared" si="134"/>
        <v>1</v>
      </c>
      <c r="AH713" s="96">
        <f t="shared" si="135"/>
        <v>1</v>
      </c>
      <c r="AI713" s="97">
        <f t="shared" si="136"/>
        <v>2.7027027027027029E-2</v>
      </c>
      <c r="AJ713" s="97">
        <f t="shared" si="137"/>
        <v>2.7027027027027029E-2</v>
      </c>
      <c r="AK713" s="97">
        <f t="shared" si="138"/>
        <v>5.7504312823461759E-2</v>
      </c>
    </row>
    <row r="714" spans="1:37" ht="25.4" customHeight="1" thickTop="1" thickBot="1" x14ac:dyDescent="0.3">
      <c r="A714" s="323" t="s">
        <v>571</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4">
        <f>'Art. 121'!Q687</f>
        <v>2</v>
      </c>
      <c r="AE714" s="95">
        <f t="shared" si="132"/>
        <v>5.7504312823461759E-2</v>
      </c>
      <c r="AF714">
        <f t="shared" si="133"/>
        <v>1</v>
      </c>
      <c r="AG714" s="92">
        <f t="shared" si="134"/>
        <v>1</v>
      </c>
      <c r="AH714" s="96">
        <f t="shared" si="135"/>
        <v>1</v>
      </c>
      <c r="AI714" s="97">
        <f t="shared" si="136"/>
        <v>2.7027027027027029E-2</v>
      </c>
      <c r="AJ714" s="97">
        <f t="shared" si="137"/>
        <v>2.7027027027027029E-2</v>
      </c>
      <c r="AK714" s="97">
        <f t="shared" si="138"/>
        <v>5.7504312823461759E-2</v>
      </c>
    </row>
    <row r="715" spans="1:37" ht="25.4" customHeight="1" thickTop="1" thickBot="1" x14ac:dyDescent="0.3">
      <c r="A715" s="323" t="s">
        <v>572</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4">
        <f>'Art. 121'!Q688</f>
        <v>2</v>
      </c>
      <c r="AE715" s="95">
        <f t="shared" si="132"/>
        <v>5.7504312823461759E-2</v>
      </c>
      <c r="AF715">
        <f t="shared" si="133"/>
        <v>1</v>
      </c>
      <c r="AG715" s="92">
        <f t="shared" si="134"/>
        <v>1</v>
      </c>
      <c r="AH715" s="96">
        <f t="shared" si="135"/>
        <v>1</v>
      </c>
      <c r="AI715" s="97">
        <f t="shared" si="136"/>
        <v>2.7027027027027029E-2</v>
      </c>
      <c r="AJ715" s="97">
        <f t="shared" si="137"/>
        <v>2.7027027027027029E-2</v>
      </c>
      <c r="AK715" s="97">
        <f t="shared" si="138"/>
        <v>5.7504312823461759E-2</v>
      </c>
    </row>
    <row r="716" spans="1:37" ht="25.4" customHeight="1" thickTop="1" thickBot="1" x14ac:dyDescent="0.3">
      <c r="A716" s="323" t="s">
        <v>573</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4">
        <f>'Art. 121'!Q689</f>
        <v>2</v>
      </c>
      <c r="AE716" s="95">
        <f t="shared" si="132"/>
        <v>5.7504312823461759E-2</v>
      </c>
      <c r="AF716">
        <f t="shared" si="133"/>
        <v>1</v>
      </c>
      <c r="AG716" s="92">
        <f t="shared" si="134"/>
        <v>1</v>
      </c>
      <c r="AH716" s="96">
        <f t="shared" si="135"/>
        <v>1</v>
      </c>
      <c r="AI716" s="97">
        <f t="shared" si="136"/>
        <v>2.7027027027027029E-2</v>
      </c>
      <c r="AJ716" s="97">
        <f t="shared" si="137"/>
        <v>2.7027027027027029E-2</v>
      </c>
      <c r="AK716" s="97">
        <f t="shared" si="138"/>
        <v>5.7504312823461759E-2</v>
      </c>
    </row>
    <row r="717" spans="1:37" ht="25.4" customHeight="1" thickTop="1" thickBot="1" x14ac:dyDescent="0.3">
      <c r="A717" s="323" t="s">
        <v>574</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4">
        <f>'Art. 121'!Q690</f>
        <v>2</v>
      </c>
      <c r="AE717" s="95">
        <f t="shared" si="132"/>
        <v>5.7504312823461759E-2</v>
      </c>
      <c r="AF717">
        <f t="shared" si="133"/>
        <v>1</v>
      </c>
      <c r="AG717" s="92">
        <f t="shared" si="134"/>
        <v>1</v>
      </c>
      <c r="AH717" s="96">
        <f t="shared" si="135"/>
        <v>1</v>
      </c>
      <c r="AI717" s="97">
        <f t="shared" si="136"/>
        <v>2.7027027027027029E-2</v>
      </c>
      <c r="AJ717" s="97">
        <f t="shared" si="137"/>
        <v>2.7027027027027029E-2</v>
      </c>
      <c r="AK717" s="97">
        <f t="shared" si="138"/>
        <v>5.7504312823461759E-2</v>
      </c>
    </row>
    <row r="718" spans="1:37" ht="25.4" customHeight="1" thickTop="1" thickBot="1" x14ac:dyDescent="0.3">
      <c r="A718" s="323" t="s">
        <v>575</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4">
        <f>'Art. 121'!Q691</f>
        <v>2</v>
      </c>
      <c r="AE718" s="95">
        <f t="shared" si="132"/>
        <v>5.7504312823461759E-2</v>
      </c>
      <c r="AF718">
        <f t="shared" si="133"/>
        <v>1</v>
      </c>
      <c r="AG718" s="92">
        <f t="shared" si="134"/>
        <v>1</v>
      </c>
      <c r="AH718" s="96">
        <f t="shared" si="135"/>
        <v>1</v>
      </c>
      <c r="AI718" s="97">
        <f t="shared" si="136"/>
        <v>2.7027027027027029E-2</v>
      </c>
      <c r="AJ718" s="97">
        <f t="shared" si="137"/>
        <v>2.7027027027027029E-2</v>
      </c>
      <c r="AK718" s="97">
        <f t="shared" si="138"/>
        <v>5.7504312823461759E-2</v>
      </c>
    </row>
    <row r="719" spans="1:37" ht="25.4" customHeight="1" thickTop="1" thickBot="1" x14ac:dyDescent="0.3">
      <c r="A719" s="323" t="s">
        <v>576</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4">
        <f>'Art. 121'!Q692</f>
        <v>2</v>
      </c>
      <c r="AE719" s="95">
        <f t="shared" si="132"/>
        <v>5.7504312823461759E-2</v>
      </c>
      <c r="AF719">
        <f t="shared" si="133"/>
        <v>1</v>
      </c>
      <c r="AG719" s="92">
        <f t="shared" si="134"/>
        <v>1</v>
      </c>
      <c r="AH719" s="96">
        <f t="shared" si="135"/>
        <v>1</v>
      </c>
      <c r="AI719" s="97">
        <f t="shared" si="136"/>
        <v>2.7027027027027029E-2</v>
      </c>
      <c r="AJ719" s="97">
        <f t="shared" si="137"/>
        <v>2.7027027027027029E-2</v>
      </c>
      <c r="AK719" s="97">
        <f t="shared" si="138"/>
        <v>5.7504312823461759E-2</v>
      </c>
    </row>
    <row r="720" spans="1:37" ht="25.4" customHeight="1" thickTop="1" thickBot="1" x14ac:dyDescent="0.3">
      <c r="A720" s="323" t="s">
        <v>577</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4">
        <f>'Art. 121'!Q693</f>
        <v>2</v>
      </c>
      <c r="AE720" s="95">
        <f t="shared" si="132"/>
        <v>5.7504312823461759E-2</v>
      </c>
      <c r="AF720">
        <f t="shared" si="133"/>
        <v>1</v>
      </c>
      <c r="AG720" s="92">
        <f t="shared" si="134"/>
        <v>1</v>
      </c>
      <c r="AH720" s="96">
        <f t="shared" si="135"/>
        <v>1</v>
      </c>
      <c r="AI720" s="97">
        <f t="shared" si="136"/>
        <v>2.7027027027027029E-2</v>
      </c>
      <c r="AJ720" s="97">
        <f t="shared" si="137"/>
        <v>2.7027027027027029E-2</v>
      </c>
      <c r="AK720" s="97">
        <f t="shared" si="138"/>
        <v>5.7504312823461759E-2</v>
      </c>
    </row>
    <row r="721" spans="1:37" ht="25.4" customHeight="1" thickTop="1" thickBot="1" x14ac:dyDescent="0.3">
      <c r="A721" s="323" t="s">
        <v>578</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4">
        <f>'Art. 121'!Q694</f>
        <v>2</v>
      </c>
      <c r="AE721" s="95">
        <f t="shared" si="132"/>
        <v>5.7504312823461759E-2</v>
      </c>
      <c r="AF721">
        <f t="shared" si="133"/>
        <v>1</v>
      </c>
      <c r="AG721" s="92">
        <f t="shared" si="134"/>
        <v>1</v>
      </c>
      <c r="AH721" s="96">
        <f t="shared" si="135"/>
        <v>1</v>
      </c>
      <c r="AI721" s="97">
        <f t="shared" si="136"/>
        <v>2.7027027027027029E-2</v>
      </c>
      <c r="AJ721" s="97">
        <f t="shared" si="137"/>
        <v>2.7027027027027029E-2</v>
      </c>
      <c r="AK721" s="97">
        <f t="shared" si="138"/>
        <v>5.7504312823461759E-2</v>
      </c>
    </row>
    <row r="722" spans="1:37" ht="25.4" customHeight="1" thickTop="1" thickBot="1" x14ac:dyDescent="0.3">
      <c r="A722" s="323" t="s">
        <v>579</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4">
        <f>'Art. 121'!Q695</f>
        <v>2</v>
      </c>
      <c r="AE722" s="95">
        <f t="shared" si="132"/>
        <v>5.7504312823461759E-2</v>
      </c>
      <c r="AF722">
        <f t="shared" si="133"/>
        <v>1</v>
      </c>
      <c r="AG722" s="92">
        <f t="shared" si="134"/>
        <v>1</v>
      </c>
      <c r="AH722" s="96">
        <f t="shared" si="135"/>
        <v>1</v>
      </c>
      <c r="AI722" s="97">
        <f t="shared" si="136"/>
        <v>2.7027027027027029E-2</v>
      </c>
      <c r="AJ722" s="97">
        <f t="shared" si="137"/>
        <v>2.7027027027027029E-2</v>
      </c>
      <c r="AK722" s="97">
        <f t="shared" si="138"/>
        <v>5.7504312823461759E-2</v>
      </c>
    </row>
    <row r="723" spans="1:37" ht="25.4" customHeight="1" thickTop="1" thickBot="1" x14ac:dyDescent="0.3">
      <c r="A723" s="323" t="s">
        <v>580</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4">
        <f>'Art. 121'!Q696</f>
        <v>2</v>
      </c>
      <c r="AE723" s="95">
        <f t="shared" si="132"/>
        <v>5.7504312823461759E-2</v>
      </c>
      <c r="AF723">
        <f t="shared" si="133"/>
        <v>1</v>
      </c>
      <c r="AG723" s="92">
        <f t="shared" si="134"/>
        <v>1</v>
      </c>
      <c r="AH723" s="96">
        <f t="shared" si="135"/>
        <v>1</v>
      </c>
      <c r="AI723" s="97">
        <f t="shared" si="136"/>
        <v>2.7027027027027029E-2</v>
      </c>
      <c r="AJ723" s="97">
        <f t="shared" si="137"/>
        <v>2.7027027027027029E-2</v>
      </c>
      <c r="AK723" s="97">
        <f t="shared" si="138"/>
        <v>5.7504312823461759E-2</v>
      </c>
    </row>
    <row r="724" spans="1:37" ht="25.4" customHeight="1" thickTop="1" thickBot="1" x14ac:dyDescent="0.3">
      <c r="A724" s="323" t="s">
        <v>581</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4">
        <f>'Art. 121'!Q697</f>
        <v>2</v>
      </c>
      <c r="AE724" s="95">
        <f t="shared" si="132"/>
        <v>5.7504312823461759E-2</v>
      </c>
      <c r="AF724">
        <f t="shared" si="133"/>
        <v>1</v>
      </c>
      <c r="AG724" s="92">
        <f t="shared" si="134"/>
        <v>1</v>
      </c>
      <c r="AH724" s="96">
        <f t="shared" si="135"/>
        <v>1</v>
      </c>
      <c r="AI724" s="97">
        <f t="shared" si="136"/>
        <v>2.7027027027027029E-2</v>
      </c>
      <c r="AJ724" s="97">
        <f t="shared" si="137"/>
        <v>2.7027027027027029E-2</v>
      </c>
      <c r="AK724" s="97">
        <f t="shared" si="138"/>
        <v>5.7504312823461759E-2</v>
      </c>
    </row>
    <row r="725" spans="1:37" ht="24.75" customHeight="1" thickTop="1" thickBot="1" x14ac:dyDescent="0.3">
      <c r="A725" s="323" t="s">
        <v>582</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4">
        <f>'Art. 121'!Q698</f>
        <v>2</v>
      </c>
      <c r="AE725" s="95">
        <f t="shared" si="132"/>
        <v>5.7504312823461759E-2</v>
      </c>
      <c r="AF725">
        <f t="shared" si="133"/>
        <v>1</v>
      </c>
      <c r="AG725" s="92">
        <f t="shared" si="134"/>
        <v>1</v>
      </c>
      <c r="AH725" s="96">
        <f t="shared" si="135"/>
        <v>1</v>
      </c>
      <c r="AI725" s="97">
        <f t="shared" si="136"/>
        <v>2.7027027027027029E-2</v>
      </c>
      <c r="AJ725" s="97">
        <f t="shared" si="137"/>
        <v>2.7027027027027029E-2</v>
      </c>
      <c r="AK725" s="97">
        <f t="shared" si="138"/>
        <v>5.7504312823461759E-2</v>
      </c>
    </row>
    <row r="726" spans="1:37" ht="25.4" customHeight="1" thickTop="1" x14ac:dyDescent="0.25">
      <c r="A726" s="321" t="s">
        <v>2070</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5">
        <f>SUM(AE689:AE725)</f>
        <v>2.1276595744680855</v>
      </c>
      <c r="AF726" s="65"/>
      <c r="AG726" s="98">
        <f>SUM(AG689:AG725)</f>
        <v>37</v>
      </c>
      <c r="AH726" s="99"/>
      <c r="AI726" s="100"/>
      <c r="AJ726" s="100"/>
      <c r="AK726" s="100"/>
    </row>
    <row r="727" spans="1:37" ht="25.4" customHeight="1" x14ac:dyDescent="0.25">
      <c r="A727" s="308" t="s">
        <v>2071</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5">
        <f>AE726/$AE$23*100</f>
        <v>100.00000000000003</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2" t="s">
        <v>111</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11" t="s">
        <v>99</v>
      </c>
      <c r="AE729" s="112" t="s">
        <v>9</v>
      </c>
      <c r="AF729" s="92" t="s">
        <v>1988</v>
      </c>
      <c r="AG729" s="92" t="s">
        <v>1989</v>
      </c>
      <c r="AH729" s="92" t="s">
        <v>1990</v>
      </c>
      <c r="AI729" s="93" t="s">
        <v>1991</v>
      </c>
      <c r="AJ729" s="92"/>
      <c r="AK729" s="93" t="s">
        <v>1992</v>
      </c>
    </row>
    <row r="730" spans="1:37" ht="25.4" customHeight="1" thickTop="1" thickBot="1" x14ac:dyDescent="0.3">
      <c r="A730" s="323" t="s">
        <v>583</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4">
        <f>'Art. 121'!Q702</f>
        <v>2</v>
      </c>
      <c r="AE730" s="95">
        <f>IF(AG730=1,AK730,AG730)</f>
        <v>0.42553191489361702</v>
      </c>
      <c r="AF730">
        <f>AD730/2</f>
        <v>1</v>
      </c>
      <c r="AG730" s="92">
        <f>IF(AND(AF730&gt;=0,AF730&lt;=1),1,"No aplica")</f>
        <v>1</v>
      </c>
      <c r="AH730" s="96">
        <f>AD730/(AG730*2)</f>
        <v>1</v>
      </c>
      <c r="AI730" s="97">
        <f>IF(AG730=1,AG730/$AG$735,"No aplica")</f>
        <v>0.2</v>
      </c>
      <c r="AJ730" s="97">
        <f>AF730*AI730</f>
        <v>0.2</v>
      </c>
      <c r="AK730" s="97">
        <f>AJ730*$AE$23</f>
        <v>0.42553191489361702</v>
      </c>
    </row>
    <row r="731" spans="1:37" ht="25.4" customHeight="1" thickTop="1" thickBot="1" x14ac:dyDescent="0.3">
      <c r="A731" s="323" t="s">
        <v>584</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4">
        <f>'Art. 121'!Q703</f>
        <v>2</v>
      </c>
      <c r="AE731" s="95">
        <f>IF(AG731=1,AK731,AG731)</f>
        <v>0.42553191489361702</v>
      </c>
      <c r="AF731">
        <f>AD731/2</f>
        <v>1</v>
      </c>
      <c r="AG731" s="92">
        <f>IF(AND(AF731&gt;=0,AF731&lt;=1),1,"No aplica")</f>
        <v>1</v>
      </c>
      <c r="AH731" s="96">
        <f>AD731/(AG731*2)</f>
        <v>1</v>
      </c>
      <c r="AI731" s="97">
        <f>IF(AG731=1,AG731/$AG$735,"No aplica")</f>
        <v>0.2</v>
      </c>
      <c r="AJ731" s="97">
        <f>AF731*AI731</f>
        <v>0.2</v>
      </c>
      <c r="AK731" s="97">
        <f>AJ731*$AE$23</f>
        <v>0.42553191489361702</v>
      </c>
    </row>
    <row r="732" spans="1:37" ht="25.4" customHeight="1" thickTop="1" thickBot="1" x14ac:dyDescent="0.3">
      <c r="A732" s="323" t="s">
        <v>585</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4">
        <f>'Art. 121'!Q704</f>
        <v>1</v>
      </c>
      <c r="AE732" s="95">
        <f>IF(AG732=1,AK732,AG732)</f>
        <v>0.21276595744680851</v>
      </c>
      <c r="AF732">
        <f>AD732/2</f>
        <v>0.5</v>
      </c>
      <c r="AG732" s="92">
        <f>IF(AND(AF732&gt;=0,AF732&lt;=1),1,"No aplica")</f>
        <v>1</v>
      </c>
      <c r="AH732" s="96">
        <f>AD732/(AG732*2)</f>
        <v>0.5</v>
      </c>
      <c r="AI732" s="97">
        <f>IF(AG732=1,AG732/$AG$735,"No aplica")</f>
        <v>0.2</v>
      </c>
      <c r="AJ732" s="97">
        <f>AF732*AI732</f>
        <v>0.1</v>
      </c>
      <c r="AK732" s="97">
        <f>AJ732*$AE$23</f>
        <v>0.21276595744680851</v>
      </c>
    </row>
    <row r="733" spans="1:37" ht="25.4" customHeight="1" thickTop="1" thickBot="1" x14ac:dyDescent="0.3">
      <c r="A733" s="323" t="s">
        <v>586</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4">
        <f>'Art. 121'!Q705</f>
        <v>2</v>
      </c>
      <c r="AE733" s="95">
        <f>IF(AG733=1,AK733,AG733)</f>
        <v>0.42553191489361702</v>
      </c>
      <c r="AF733">
        <f>AD733/2</f>
        <v>1</v>
      </c>
      <c r="AG733" s="92">
        <f>IF(AND(AF733&gt;=0,AF733&lt;=1),1,"No aplica")</f>
        <v>1</v>
      </c>
      <c r="AH733" s="96">
        <f>AD733/(AG733*2)</f>
        <v>1</v>
      </c>
      <c r="AI733" s="97">
        <f>IF(AG733=1,AG733/$AG$735,"No aplica")</f>
        <v>0.2</v>
      </c>
      <c r="AJ733" s="97">
        <f>AF733*AI733</f>
        <v>0.2</v>
      </c>
      <c r="AK733" s="97">
        <f>AJ733*$AE$23</f>
        <v>0.42553191489361702</v>
      </c>
    </row>
    <row r="734" spans="1:37" ht="25.4" customHeight="1" thickTop="1" thickBot="1" x14ac:dyDescent="0.3">
      <c r="A734" s="323" t="s">
        <v>587</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4">
        <f>'Art. 121'!Q706</f>
        <v>2</v>
      </c>
      <c r="AE734" s="95">
        <f>IF(AG734=1,AK734,AG734)</f>
        <v>0.42553191489361702</v>
      </c>
      <c r="AF734">
        <f>AD734/2</f>
        <v>1</v>
      </c>
      <c r="AG734" s="92">
        <f>IF(AND(AF734&gt;=0,AF734&lt;=1),1,"No aplica")</f>
        <v>1</v>
      </c>
      <c r="AH734" s="96">
        <f>AD734/(AG734*2)</f>
        <v>1</v>
      </c>
      <c r="AI734" s="97">
        <f>IF(AG734=1,AG734/$AG$735,"No aplica")</f>
        <v>0.2</v>
      </c>
      <c r="AJ734" s="97">
        <f>AF734*AI734</f>
        <v>0.2</v>
      </c>
      <c r="AK734" s="97">
        <f>AJ734*$AE$23</f>
        <v>0.42553191489361702</v>
      </c>
    </row>
    <row r="735" spans="1:37" ht="25.4" customHeight="1" thickTop="1" x14ac:dyDescent="0.25">
      <c r="A735" s="321" t="s">
        <v>2072</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5">
        <f>SUM(AE728:AE734)</f>
        <v>1.9148936170212765</v>
      </c>
      <c r="AF735" s="65"/>
      <c r="AG735" s="98">
        <f>SUM(AG730:AG734)</f>
        <v>5</v>
      </c>
      <c r="AH735" s="99"/>
      <c r="AI735" s="100"/>
      <c r="AJ735" s="100"/>
      <c r="AK735" s="100"/>
    </row>
    <row r="736" spans="1:37" ht="25.4" customHeight="1" x14ac:dyDescent="0.25">
      <c r="A736" s="308" t="s">
        <v>2073</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5">
        <f>AE735/$AE$23*100</f>
        <v>89.999999999999986</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588</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2" t="s">
        <v>76</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69" t="s">
        <v>99</v>
      </c>
      <c r="AE742" s="113" t="s">
        <v>9</v>
      </c>
      <c r="AF742" s="92" t="s">
        <v>1988</v>
      </c>
      <c r="AG742" s="92" t="s">
        <v>1989</v>
      </c>
      <c r="AH742" s="92" t="s">
        <v>1990</v>
      </c>
      <c r="AI742" s="93" t="s">
        <v>1991</v>
      </c>
      <c r="AJ742" s="92"/>
      <c r="AK742" s="93" t="s">
        <v>1992</v>
      </c>
    </row>
    <row r="743" spans="1:37" ht="25.4" customHeight="1" thickTop="1" thickBot="1" x14ac:dyDescent="0.3">
      <c r="A743" s="323" t="s">
        <v>101</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4">
        <f>'Art. 121'!Q715</f>
        <v>2</v>
      </c>
      <c r="AE743" s="95">
        <f t="shared" ref="AE743:AE776" si="139">IF(AG743=1,AK743,AG743)</f>
        <v>6.2578222778473094E-2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6.2578222778473094E-2</v>
      </c>
    </row>
    <row r="744" spans="1:37" ht="25.4" customHeight="1" thickTop="1" thickBot="1" x14ac:dyDescent="0.3">
      <c r="A744" s="323" t="s">
        <v>141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4" customHeight="1" thickTop="1" thickBot="1" x14ac:dyDescent="0.3">
      <c r="A745" s="323" t="s">
        <v>589</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4" customHeight="1" thickTop="1" thickBot="1" x14ac:dyDescent="0.3">
      <c r="A746" s="323" t="s">
        <v>590</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4" customHeight="1" thickTop="1" thickBot="1" x14ac:dyDescent="0.3">
      <c r="A747" s="323" t="s">
        <v>591</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4" customHeight="1" thickTop="1" thickBot="1" x14ac:dyDescent="0.3">
      <c r="A748" s="323" t="s">
        <v>592</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4" customHeight="1" thickTop="1" thickBot="1" x14ac:dyDescent="0.3">
      <c r="A749" s="323" t="s">
        <v>593</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4" customHeight="1" thickTop="1" thickBot="1" x14ac:dyDescent="0.3">
      <c r="A750" s="323" t="s">
        <v>594</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4" customHeight="1" thickTop="1" thickBot="1" x14ac:dyDescent="0.3">
      <c r="A751" s="323" t="s">
        <v>595</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4" customHeight="1" thickTop="1" thickBot="1" x14ac:dyDescent="0.3">
      <c r="A752" s="323" t="s">
        <v>596</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4" customHeight="1" thickTop="1" thickBot="1" x14ac:dyDescent="0.3">
      <c r="A753" s="323" t="s">
        <v>597</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4" customHeight="1" thickTop="1" thickBot="1" x14ac:dyDescent="0.3">
      <c r="A754" s="323" t="s">
        <v>598</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4" customHeight="1" thickTop="1" thickBot="1" x14ac:dyDescent="0.3">
      <c r="A755" s="323" t="s">
        <v>599</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4" customHeight="1" thickTop="1" thickBot="1" x14ac:dyDescent="0.3">
      <c r="A756" s="323" t="s">
        <v>600</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4">
        <f>'Art. 121'!Q728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4" customHeight="1" thickTop="1" thickBot="1" x14ac:dyDescent="0.3">
      <c r="A757" s="323" t="s">
        <v>601</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4">
        <f>'Art. 121'!Q729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4" customHeight="1" thickTop="1" thickBot="1" x14ac:dyDescent="0.3">
      <c r="A758" s="323" t="s">
        <v>602</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4">
        <f>'Art. 121'!Q730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4" customHeight="1" thickTop="1" thickBot="1" x14ac:dyDescent="0.3">
      <c r="A759" s="323" t="s">
        <v>603</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4">
        <f>'Art. 121'!Q731</f>
        <v>2</v>
      </c>
      <c r="AE759" s="95">
        <f t="shared" si="139"/>
        <v>6.2578222778473094E-2</v>
      </c>
      <c r="AF759">
        <f t="shared" si="140"/>
        <v>1</v>
      </c>
      <c r="AG759" s="92">
        <f t="shared" si="141"/>
        <v>1</v>
      </c>
      <c r="AH759" s="96">
        <f t="shared" si="142"/>
        <v>1</v>
      </c>
      <c r="AI759" s="97">
        <f t="shared" si="143"/>
        <v>2.9411764705882353E-2</v>
      </c>
      <c r="AJ759" s="97">
        <f t="shared" si="144"/>
        <v>2.9411764705882353E-2</v>
      </c>
      <c r="AK759" s="97">
        <f t="shared" si="145"/>
        <v>6.2578222778473094E-2</v>
      </c>
    </row>
    <row r="760" spans="1:37" ht="25.4" customHeight="1" thickTop="1" thickBot="1" x14ac:dyDescent="0.3">
      <c r="A760" s="323" t="s">
        <v>604</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4">
        <f>'Art. 121'!Q732</f>
        <v>2</v>
      </c>
      <c r="AE760" s="95">
        <f t="shared" si="139"/>
        <v>6.2578222778473094E-2</v>
      </c>
      <c r="AF760">
        <f t="shared" si="140"/>
        <v>1</v>
      </c>
      <c r="AG760" s="92">
        <f t="shared" si="141"/>
        <v>1</v>
      </c>
      <c r="AH760" s="96">
        <f t="shared" si="142"/>
        <v>1</v>
      </c>
      <c r="AI760" s="97">
        <f t="shared" si="143"/>
        <v>2.9411764705882353E-2</v>
      </c>
      <c r="AJ760" s="97">
        <f t="shared" si="144"/>
        <v>2.9411764705882353E-2</v>
      </c>
      <c r="AK760" s="97">
        <f t="shared" si="145"/>
        <v>6.2578222778473094E-2</v>
      </c>
    </row>
    <row r="761" spans="1:37" ht="25.4" customHeight="1" thickTop="1" thickBot="1" x14ac:dyDescent="0.3">
      <c r="A761" s="323" t="s">
        <v>605</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4">
        <f>'Art. 121'!Q733</f>
        <v>2</v>
      </c>
      <c r="AE761" s="95">
        <f t="shared" si="139"/>
        <v>6.2578222778473094E-2</v>
      </c>
      <c r="AF761">
        <f t="shared" si="140"/>
        <v>1</v>
      </c>
      <c r="AG761" s="92">
        <f t="shared" si="141"/>
        <v>1</v>
      </c>
      <c r="AH761" s="96">
        <f t="shared" si="142"/>
        <v>1</v>
      </c>
      <c r="AI761" s="97">
        <f t="shared" si="143"/>
        <v>2.9411764705882353E-2</v>
      </c>
      <c r="AJ761" s="97">
        <f t="shared" si="144"/>
        <v>2.9411764705882353E-2</v>
      </c>
      <c r="AK761" s="97">
        <f t="shared" si="145"/>
        <v>6.2578222778473094E-2</v>
      </c>
    </row>
    <row r="762" spans="1:37" ht="25.4" customHeight="1" thickTop="1" thickBot="1" x14ac:dyDescent="0.3">
      <c r="A762" s="323" t="s">
        <v>606</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4">
        <f>'Art. 121'!Q734</f>
        <v>2</v>
      </c>
      <c r="AE762" s="95">
        <f t="shared" si="139"/>
        <v>6.2578222778473094E-2</v>
      </c>
      <c r="AF762">
        <f t="shared" si="140"/>
        <v>1</v>
      </c>
      <c r="AG762" s="92">
        <f t="shared" si="141"/>
        <v>1</v>
      </c>
      <c r="AH762" s="96">
        <f t="shared" si="142"/>
        <v>1</v>
      </c>
      <c r="AI762" s="97">
        <f t="shared" si="143"/>
        <v>2.9411764705882353E-2</v>
      </c>
      <c r="AJ762" s="97">
        <f t="shared" si="144"/>
        <v>2.9411764705882353E-2</v>
      </c>
      <c r="AK762" s="97">
        <f t="shared" si="145"/>
        <v>6.2578222778473094E-2</v>
      </c>
    </row>
    <row r="763" spans="1:37" ht="25.4" customHeight="1" thickTop="1" thickBot="1" x14ac:dyDescent="0.3">
      <c r="A763" s="323" t="s">
        <v>607</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4">
        <f>'Art. 121'!Q735</f>
        <v>2</v>
      </c>
      <c r="AE763" s="95">
        <f t="shared" si="139"/>
        <v>6.2578222778473094E-2</v>
      </c>
      <c r="AF763">
        <f t="shared" si="140"/>
        <v>1</v>
      </c>
      <c r="AG763" s="92">
        <f t="shared" si="141"/>
        <v>1</v>
      </c>
      <c r="AH763" s="96">
        <f t="shared" si="142"/>
        <v>1</v>
      </c>
      <c r="AI763" s="97">
        <f t="shared" si="143"/>
        <v>2.9411764705882353E-2</v>
      </c>
      <c r="AJ763" s="97">
        <f t="shared" si="144"/>
        <v>2.9411764705882353E-2</v>
      </c>
      <c r="AK763" s="97">
        <f t="shared" si="145"/>
        <v>6.2578222778473094E-2</v>
      </c>
    </row>
    <row r="764" spans="1:37" ht="25.4" customHeight="1" thickTop="1" thickBot="1" x14ac:dyDescent="0.3">
      <c r="A764" s="323" t="s">
        <v>608</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4">
        <f>'Art. 121'!Q736</f>
        <v>2</v>
      </c>
      <c r="AE764" s="95">
        <f t="shared" si="139"/>
        <v>6.2578222778473094E-2</v>
      </c>
      <c r="AF764">
        <f t="shared" si="140"/>
        <v>1</v>
      </c>
      <c r="AG764" s="92">
        <f t="shared" si="141"/>
        <v>1</v>
      </c>
      <c r="AH764" s="96">
        <f t="shared" si="142"/>
        <v>1</v>
      </c>
      <c r="AI764" s="97">
        <f t="shared" si="143"/>
        <v>2.9411764705882353E-2</v>
      </c>
      <c r="AJ764" s="97">
        <f t="shared" si="144"/>
        <v>2.9411764705882353E-2</v>
      </c>
      <c r="AK764" s="97">
        <f t="shared" si="145"/>
        <v>6.2578222778473094E-2</v>
      </c>
    </row>
    <row r="765" spans="1:37" ht="25.4" customHeight="1" thickTop="1" thickBot="1" x14ac:dyDescent="0.3">
      <c r="A765" s="323" t="s">
        <v>609</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4">
        <f>'Art. 121'!Q737</f>
        <v>2</v>
      </c>
      <c r="AE765" s="95">
        <f t="shared" si="139"/>
        <v>6.2578222778473094E-2</v>
      </c>
      <c r="AF765">
        <f t="shared" si="140"/>
        <v>1</v>
      </c>
      <c r="AG765" s="92">
        <f t="shared" si="141"/>
        <v>1</v>
      </c>
      <c r="AH765" s="96">
        <f t="shared" si="142"/>
        <v>1</v>
      </c>
      <c r="AI765" s="97">
        <f t="shared" si="143"/>
        <v>2.9411764705882353E-2</v>
      </c>
      <c r="AJ765" s="97">
        <f t="shared" si="144"/>
        <v>2.9411764705882353E-2</v>
      </c>
      <c r="AK765" s="97">
        <f t="shared" si="145"/>
        <v>6.2578222778473094E-2</v>
      </c>
    </row>
    <row r="766" spans="1:37" ht="25.4" customHeight="1" thickTop="1" thickBot="1" x14ac:dyDescent="0.3">
      <c r="A766" s="323" t="s">
        <v>610</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4">
        <f>'Art. 121'!Q738</f>
        <v>2</v>
      </c>
      <c r="AE766" s="95">
        <f t="shared" si="139"/>
        <v>6.2578222778473094E-2</v>
      </c>
      <c r="AF766">
        <f t="shared" si="140"/>
        <v>1</v>
      </c>
      <c r="AG766" s="92">
        <f t="shared" si="141"/>
        <v>1</v>
      </c>
      <c r="AH766" s="96">
        <f t="shared" si="142"/>
        <v>1</v>
      </c>
      <c r="AI766" s="97">
        <f t="shared" si="143"/>
        <v>2.9411764705882353E-2</v>
      </c>
      <c r="AJ766" s="97">
        <f t="shared" si="144"/>
        <v>2.9411764705882353E-2</v>
      </c>
      <c r="AK766" s="97">
        <f t="shared" si="145"/>
        <v>6.2578222778473094E-2</v>
      </c>
    </row>
    <row r="767" spans="1:37" ht="25.4" customHeight="1" thickTop="1" thickBot="1" x14ac:dyDescent="0.3">
      <c r="A767" s="323" t="s">
        <v>611</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4">
        <f>'Art. 121'!Q739</f>
        <v>2</v>
      </c>
      <c r="AE767" s="95">
        <f t="shared" si="139"/>
        <v>6.2578222778473094E-2</v>
      </c>
      <c r="AF767">
        <f t="shared" si="140"/>
        <v>1</v>
      </c>
      <c r="AG767" s="92">
        <f t="shared" si="141"/>
        <v>1</v>
      </c>
      <c r="AH767" s="96">
        <f t="shared" si="142"/>
        <v>1</v>
      </c>
      <c r="AI767" s="97">
        <f t="shared" si="143"/>
        <v>2.9411764705882353E-2</v>
      </c>
      <c r="AJ767" s="97">
        <f t="shared" si="144"/>
        <v>2.9411764705882353E-2</v>
      </c>
      <c r="AK767" s="97">
        <f t="shared" si="145"/>
        <v>6.2578222778473094E-2</v>
      </c>
    </row>
    <row r="768" spans="1:37" ht="25.4" customHeight="1" thickTop="1" thickBot="1" x14ac:dyDescent="0.3">
      <c r="A768" s="323" t="s">
        <v>612</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4">
        <f>'Art. 121'!Q740</f>
        <v>2</v>
      </c>
      <c r="AE768" s="95">
        <f t="shared" si="139"/>
        <v>6.2578222778473094E-2</v>
      </c>
      <c r="AF768">
        <f t="shared" si="140"/>
        <v>1</v>
      </c>
      <c r="AG768" s="92">
        <f t="shared" si="141"/>
        <v>1</v>
      </c>
      <c r="AH768" s="96">
        <f t="shared" si="142"/>
        <v>1</v>
      </c>
      <c r="AI768" s="97">
        <f t="shared" si="143"/>
        <v>2.9411764705882353E-2</v>
      </c>
      <c r="AJ768" s="97">
        <f t="shared" si="144"/>
        <v>2.9411764705882353E-2</v>
      </c>
      <c r="AK768" s="97">
        <f t="shared" si="145"/>
        <v>6.2578222778473094E-2</v>
      </c>
    </row>
    <row r="769" spans="1:37" ht="25.4" customHeight="1" thickTop="1" thickBot="1" x14ac:dyDescent="0.3">
      <c r="A769" s="323" t="s">
        <v>613</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4">
        <f>'Art. 121'!Q741</f>
        <v>2</v>
      </c>
      <c r="AE769" s="95">
        <f t="shared" si="139"/>
        <v>6.2578222778473094E-2</v>
      </c>
      <c r="AF769">
        <f t="shared" si="140"/>
        <v>1</v>
      </c>
      <c r="AG769" s="92">
        <f t="shared" si="141"/>
        <v>1</v>
      </c>
      <c r="AH769" s="96">
        <f t="shared" si="142"/>
        <v>1</v>
      </c>
      <c r="AI769" s="97">
        <f t="shared" si="143"/>
        <v>2.9411764705882353E-2</v>
      </c>
      <c r="AJ769" s="97">
        <f t="shared" si="144"/>
        <v>2.9411764705882353E-2</v>
      </c>
      <c r="AK769" s="97">
        <f t="shared" si="145"/>
        <v>6.2578222778473094E-2</v>
      </c>
    </row>
    <row r="770" spans="1:37" ht="25.4" customHeight="1" thickTop="1" thickBot="1" x14ac:dyDescent="0.3">
      <c r="A770" s="323" t="s">
        <v>614</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4">
        <f>'Art. 121'!Q742</f>
        <v>2</v>
      </c>
      <c r="AE770" s="95">
        <f t="shared" si="139"/>
        <v>6.2578222778473094E-2</v>
      </c>
      <c r="AF770">
        <f t="shared" si="140"/>
        <v>1</v>
      </c>
      <c r="AG770" s="92">
        <f t="shared" si="141"/>
        <v>1</v>
      </c>
      <c r="AH770" s="96">
        <f t="shared" si="142"/>
        <v>1</v>
      </c>
      <c r="AI770" s="97">
        <f t="shared" si="143"/>
        <v>2.9411764705882353E-2</v>
      </c>
      <c r="AJ770" s="97">
        <f t="shared" si="144"/>
        <v>2.9411764705882353E-2</v>
      </c>
      <c r="AK770" s="97">
        <f t="shared" si="145"/>
        <v>6.2578222778473094E-2</v>
      </c>
    </row>
    <row r="771" spans="1:37" ht="25.4" customHeight="1" thickTop="1" thickBot="1" x14ac:dyDescent="0.3">
      <c r="A771" s="323" t="s">
        <v>615</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4">
        <f>'Art. 121'!Q743</f>
        <v>2</v>
      </c>
      <c r="AE771" s="95">
        <f t="shared" si="139"/>
        <v>6.2578222778473094E-2</v>
      </c>
      <c r="AF771">
        <f t="shared" si="140"/>
        <v>1</v>
      </c>
      <c r="AG771" s="92">
        <f t="shared" si="141"/>
        <v>1</v>
      </c>
      <c r="AH771" s="96">
        <f t="shared" si="142"/>
        <v>1</v>
      </c>
      <c r="AI771" s="97">
        <f t="shared" si="143"/>
        <v>2.9411764705882353E-2</v>
      </c>
      <c r="AJ771" s="97">
        <f t="shared" si="144"/>
        <v>2.9411764705882353E-2</v>
      </c>
      <c r="AK771" s="97">
        <f t="shared" si="145"/>
        <v>6.2578222778473094E-2</v>
      </c>
    </row>
    <row r="772" spans="1:37" ht="25.4" customHeight="1" thickTop="1" thickBot="1" x14ac:dyDescent="0.3">
      <c r="A772" s="323" t="s">
        <v>616</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4">
        <f>'Art. 121'!Q744</f>
        <v>2</v>
      </c>
      <c r="AE772" s="95">
        <f t="shared" si="139"/>
        <v>6.2578222778473094E-2</v>
      </c>
      <c r="AF772">
        <f t="shared" si="140"/>
        <v>1</v>
      </c>
      <c r="AG772" s="92">
        <f t="shared" si="141"/>
        <v>1</v>
      </c>
      <c r="AH772" s="96">
        <f t="shared" si="142"/>
        <v>1</v>
      </c>
      <c r="AI772" s="97">
        <f t="shared" si="143"/>
        <v>2.9411764705882353E-2</v>
      </c>
      <c r="AJ772" s="97">
        <f t="shared" si="144"/>
        <v>2.9411764705882353E-2</v>
      </c>
      <c r="AK772" s="97">
        <f t="shared" si="145"/>
        <v>6.2578222778473094E-2</v>
      </c>
    </row>
    <row r="773" spans="1:37" ht="25.4" customHeight="1" thickTop="1" thickBot="1" x14ac:dyDescent="0.3">
      <c r="A773" s="323" t="s">
        <v>576</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4">
        <f>'Art. 121'!Q745</f>
        <v>2</v>
      </c>
      <c r="AE773" s="95">
        <f t="shared" si="139"/>
        <v>6.2578222778473094E-2</v>
      </c>
      <c r="AF773">
        <f t="shared" si="140"/>
        <v>1</v>
      </c>
      <c r="AG773" s="92">
        <f t="shared" si="141"/>
        <v>1</v>
      </c>
      <c r="AH773" s="96">
        <f t="shared" si="142"/>
        <v>1</v>
      </c>
      <c r="AI773" s="97">
        <f t="shared" si="143"/>
        <v>2.9411764705882353E-2</v>
      </c>
      <c r="AJ773" s="97">
        <f t="shared" si="144"/>
        <v>2.9411764705882353E-2</v>
      </c>
      <c r="AK773" s="97">
        <f t="shared" si="145"/>
        <v>6.2578222778473094E-2</v>
      </c>
    </row>
    <row r="774" spans="1:37" ht="25.4" customHeight="1" thickTop="1" thickBot="1" x14ac:dyDescent="0.3">
      <c r="A774" s="323" t="s">
        <v>617</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4">
        <f>'Art. 121'!Q746</f>
        <v>2</v>
      </c>
      <c r="AE774" s="95">
        <f t="shared" si="139"/>
        <v>6.2578222778473094E-2</v>
      </c>
      <c r="AF774">
        <f t="shared" si="140"/>
        <v>1</v>
      </c>
      <c r="AG774" s="92">
        <f t="shared" si="141"/>
        <v>1</v>
      </c>
      <c r="AH774" s="96">
        <f t="shared" si="142"/>
        <v>1</v>
      </c>
      <c r="AI774" s="97">
        <f t="shared" si="143"/>
        <v>2.9411764705882353E-2</v>
      </c>
      <c r="AJ774" s="97">
        <f t="shared" si="144"/>
        <v>2.9411764705882353E-2</v>
      </c>
      <c r="AK774" s="97">
        <f t="shared" si="145"/>
        <v>6.2578222778473094E-2</v>
      </c>
    </row>
    <row r="775" spans="1:37" ht="25.4" customHeight="1" thickTop="1" thickBot="1" x14ac:dyDescent="0.3">
      <c r="A775" s="323" t="s">
        <v>618</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4">
        <f>'Art. 121'!Q747</f>
        <v>2</v>
      </c>
      <c r="AE775" s="95">
        <f t="shared" si="139"/>
        <v>6.2578222778473094E-2</v>
      </c>
      <c r="AF775">
        <f t="shared" si="140"/>
        <v>1</v>
      </c>
      <c r="AG775" s="92">
        <f t="shared" si="141"/>
        <v>1</v>
      </c>
      <c r="AH775" s="96">
        <f t="shared" si="142"/>
        <v>1</v>
      </c>
      <c r="AI775" s="97">
        <f t="shared" si="143"/>
        <v>2.9411764705882353E-2</v>
      </c>
      <c r="AJ775" s="97">
        <f t="shared" si="144"/>
        <v>2.9411764705882353E-2</v>
      </c>
      <c r="AK775" s="97">
        <f t="shared" si="145"/>
        <v>6.2578222778473094E-2</v>
      </c>
    </row>
    <row r="776" spans="1:37" ht="25.4" customHeight="1" thickTop="1" thickBot="1" x14ac:dyDescent="0.3">
      <c r="A776" s="323" t="s">
        <v>619</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4">
        <f>'Art. 121'!Q748</f>
        <v>2</v>
      </c>
      <c r="AE776" s="95">
        <f t="shared" si="139"/>
        <v>6.2578222778473094E-2</v>
      </c>
      <c r="AF776">
        <f t="shared" si="140"/>
        <v>1</v>
      </c>
      <c r="AG776" s="92">
        <f t="shared" si="141"/>
        <v>1</v>
      </c>
      <c r="AH776" s="96">
        <f t="shared" si="142"/>
        <v>1</v>
      </c>
      <c r="AI776" s="97">
        <f t="shared" si="143"/>
        <v>2.9411764705882353E-2</v>
      </c>
      <c r="AJ776" s="97">
        <f t="shared" si="144"/>
        <v>2.9411764705882353E-2</v>
      </c>
      <c r="AK776" s="97">
        <f t="shared" si="145"/>
        <v>6.2578222778473094E-2</v>
      </c>
    </row>
    <row r="777" spans="1:37" ht="25.4" customHeight="1" thickTop="1" x14ac:dyDescent="0.25">
      <c r="A777" s="321" t="s">
        <v>2074</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5">
        <f>SUM(AE743:AE776)</f>
        <v>2.1276595744680846</v>
      </c>
      <c r="AF777" s="65"/>
      <c r="AG777" s="98">
        <f>SUM(AG743:AG776)</f>
        <v>34</v>
      </c>
      <c r="AH777" s="99"/>
      <c r="AI777" s="100" t="str">
        <f t="shared" si="143"/>
        <v>No aplica</v>
      </c>
      <c r="AJ777" s="100"/>
      <c r="AK777" s="100"/>
    </row>
    <row r="778" spans="1:37" ht="25.4" customHeight="1" x14ac:dyDescent="0.25">
      <c r="A778" s="308" t="s">
        <v>2075</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5">
        <f>AE777/$AE$23*100</f>
        <v>99.999999999999972</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2" t="s">
        <v>111</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11" t="s">
        <v>99</v>
      </c>
      <c r="AE780" s="112" t="s">
        <v>9</v>
      </c>
      <c r="AF780" s="92" t="s">
        <v>1988</v>
      </c>
      <c r="AG780" s="92" t="s">
        <v>1989</v>
      </c>
      <c r="AH780" s="92" t="s">
        <v>1990</v>
      </c>
      <c r="AI780" s="93" t="s">
        <v>1991</v>
      </c>
      <c r="AJ780" s="92"/>
      <c r="AK780" s="93" t="s">
        <v>1992</v>
      </c>
    </row>
    <row r="781" spans="1:37" ht="25.4" customHeight="1" thickTop="1" thickBot="1" x14ac:dyDescent="0.3">
      <c r="A781" s="323" t="s">
        <v>620</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4">
        <f>'Art. 121'!Q751</f>
        <v>2</v>
      </c>
      <c r="AE781" s="95">
        <f>IF(AG781=1,AK781,AG781)</f>
        <v>0.42553191489361702</v>
      </c>
      <c r="AF781">
        <f>AD781/2</f>
        <v>1</v>
      </c>
      <c r="AG781" s="92">
        <f>IF(AND(AF781&gt;=0,AF781&lt;=1),1,"No aplica")</f>
        <v>1</v>
      </c>
      <c r="AH781" s="96">
        <f>AD781/(AG781*2)</f>
        <v>1</v>
      </c>
      <c r="AI781" s="97">
        <f>IF(AG781=1,AG781/$AG$786,"No aplica")</f>
        <v>0.2</v>
      </c>
      <c r="AJ781" s="97">
        <f>AF781*AI781</f>
        <v>0.2</v>
      </c>
      <c r="AK781" s="97">
        <f>AJ781*$AE$23</f>
        <v>0.42553191489361702</v>
      </c>
    </row>
    <row r="782" spans="1:37" ht="25.4" customHeight="1" thickTop="1" thickBot="1" x14ac:dyDescent="0.3">
      <c r="A782" s="323" t="s">
        <v>621</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4">
        <f>'Art. 121'!Q752</f>
        <v>2</v>
      </c>
      <c r="AE782" s="95">
        <f>IF(AG782=1,AK782,AG782)</f>
        <v>0.42553191489361702</v>
      </c>
      <c r="AF782">
        <f>AD782/2</f>
        <v>1</v>
      </c>
      <c r="AG782" s="92">
        <f>IF(AND(AF782&gt;=0,AF782&lt;=1),1,"No aplica")</f>
        <v>1</v>
      </c>
      <c r="AH782" s="96">
        <f>AD782/(AG782*2)</f>
        <v>1</v>
      </c>
      <c r="AI782" s="97">
        <f>IF(AG782=1,AG782/$AG$786,"No aplica")</f>
        <v>0.2</v>
      </c>
      <c r="AJ782" s="97">
        <f>AF782*AI782</f>
        <v>0.2</v>
      </c>
      <c r="AK782" s="97">
        <f>AJ782*$AE$23</f>
        <v>0.42553191489361702</v>
      </c>
    </row>
    <row r="783" spans="1:37" ht="25.4" customHeight="1" thickTop="1" thickBot="1" x14ac:dyDescent="0.3">
      <c r="A783" s="323" t="s">
        <v>622</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4">
        <f>'Art. 121'!Q753</f>
        <v>1</v>
      </c>
      <c r="AE783" s="95">
        <f>IF(AG783=1,AK783,AG783)</f>
        <v>0.21276595744680851</v>
      </c>
      <c r="AF783">
        <f>AD783/2</f>
        <v>0.5</v>
      </c>
      <c r="AG783" s="92">
        <f>IF(AND(AF783&gt;=0,AF783&lt;=1),1,"No aplica")</f>
        <v>1</v>
      </c>
      <c r="AH783" s="96">
        <f>AD783/(AG783*2)</f>
        <v>0.5</v>
      </c>
      <c r="AI783" s="97">
        <f>IF(AG783=1,AG783/$AG$786,"No aplica")</f>
        <v>0.2</v>
      </c>
      <c r="AJ783" s="97">
        <f>AF783*AI783</f>
        <v>0.1</v>
      </c>
      <c r="AK783" s="97">
        <f>AJ783*$AE$23</f>
        <v>0.21276595744680851</v>
      </c>
    </row>
    <row r="784" spans="1:37" ht="25.4" customHeight="1" thickTop="1" thickBot="1" x14ac:dyDescent="0.3">
      <c r="A784" s="323" t="s">
        <v>623</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4">
        <f>'Art. 121'!Q754</f>
        <v>2</v>
      </c>
      <c r="AE784" s="95">
        <f>IF(AG784=1,AK784,AG784)</f>
        <v>0.42553191489361702</v>
      </c>
      <c r="AF784">
        <f>AD784/2</f>
        <v>1</v>
      </c>
      <c r="AG784" s="92">
        <f>IF(AND(AF784&gt;=0,AF784&lt;=1),1,"No aplica")</f>
        <v>1</v>
      </c>
      <c r="AH784" s="96">
        <f>AD784/(AG784*2)</f>
        <v>1</v>
      </c>
      <c r="AI784" s="97">
        <f>IF(AG784=1,AG784/$AG$786,"No aplica")</f>
        <v>0.2</v>
      </c>
      <c r="AJ784" s="97">
        <f>AF784*AI784</f>
        <v>0.2</v>
      </c>
      <c r="AK784" s="97">
        <f>AJ784*$AE$23</f>
        <v>0.42553191489361702</v>
      </c>
    </row>
    <row r="785" spans="1:37" ht="25.4" customHeight="1" thickTop="1" thickBot="1" x14ac:dyDescent="0.3">
      <c r="A785" s="323" t="s">
        <v>624</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4">
        <f>'Art. 121'!Q755</f>
        <v>2</v>
      </c>
      <c r="AE785" s="95">
        <f>IF(AG785=1,AK785,AG785)</f>
        <v>0.42553191489361702</v>
      </c>
      <c r="AF785">
        <f>AD785/2</f>
        <v>1</v>
      </c>
      <c r="AG785" s="92">
        <f>IF(AND(AF785&gt;=0,AF785&lt;=1),1,"No aplica")</f>
        <v>1</v>
      </c>
      <c r="AH785" s="96">
        <f>AD785/(AG785*2)</f>
        <v>1</v>
      </c>
      <c r="AI785" s="97">
        <f>IF(AG785=1,AG785/$AG$786,"No aplica")</f>
        <v>0.2</v>
      </c>
      <c r="AJ785" s="97">
        <f>AF785*AI785</f>
        <v>0.2</v>
      </c>
      <c r="AK785" s="97">
        <f>AJ785*$AE$23</f>
        <v>0.42553191489361702</v>
      </c>
    </row>
    <row r="786" spans="1:37" ht="25.4" customHeight="1" thickTop="1" x14ac:dyDescent="0.25">
      <c r="A786" s="321" t="s">
        <v>2076</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5">
        <f>SUM(AE779:AE785)</f>
        <v>1.9148936170212765</v>
      </c>
      <c r="AF786" s="65"/>
      <c r="AG786" s="98">
        <f>SUM(AG781:AG785)</f>
        <v>5</v>
      </c>
      <c r="AH786" s="99"/>
      <c r="AI786" s="100"/>
      <c r="AJ786" s="100"/>
      <c r="AK786" s="100"/>
    </row>
    <row r="787" spans="1:37" ht="25.4" customHeight="1" x14ac:dyDescent="0.25">
      <c r="A787" s="308" t="s">
        <v>2077</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5">
        <f>AE786/$AE$23*100</f>
        <v>89.999999999999986</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625</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2" t="s">
        <v>76</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69" t="s">
        <v>99</v>
      </c>
      <c r="AE793" s="113" t="s">
        <v>9</v>
      </c>
      <c r="AF793" s="92" t="s">
        <v>1988</v>
      </c>
      <c r="AG793" s="92" t="s">
        <v>1989</v>
      </c>
      <c r="AH793" s="92" t="s">
        <v>1990</v>
      </c>
      <c r="AI793" s="93" t="s">
        <v>1991</v>
      </c>
      <c r="AJ793" s="92"/>
      <c r="AK793" s="93" t="s">
        <v>1992</v>
      </c>
    </row>
    <row r="794" spans="1:37" ht="25.4" customHeight="1" thickTop="1" thickBot="1" x14ac:dyDescent="0.3">
      <c r="A794" s="323" t="s">
        <v>627</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4">
        <f>'Art. 121'!Q764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4" customHeight="1" thickTop="1" thickBot="1" x14ac:dyDescent="0.3">
      <c r="A795" s="323" t="s">
        <v>141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23" t="s">
        <v>628</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23" t="s">
        <v>629</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23" t="s">
        <v>630</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23" t="s">
        <v>631</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23" t="s">
        <v>632</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23" t="s">
        <v>633</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23" t="s">
        <v>634</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23" t="s">
        <v>635</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23" t="s">
        <v>636</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23" t="s">
        <v>637</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23" t="s">
        <v>638</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23" t="s">
        <v>639</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23" t="s">
        <v>640</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23" t="s">
        <v>641</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4" customHeight="1" thickTop="1" thickBot="1" x14ac:dyDescent="0.3">
      <c r="A810" s="323" t="s">
        <v>642</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4" customHeight="1" thickTop="1" thickBot="1" x14ac:dyDescent="0.3">
      <c r="A811" s="323" t="s">
        <v>643</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4" customHeight="1" thickTop="1" thickBot="1" x14ac:dyDescent="0.3">
      <c r="A812" s="323" t="s">
        <v>644</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4" customHeight="1" thickTop="1" thickBot="1" x14ac:dyDescent="0.3">
      <c r="A813" s="323" t="s">
        <v>645</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23" t="s">
        <v>646</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23" t="s">
        <v>647</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23" t="s">
        <v>648</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23" t="s">
        <v>649</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23" t="s">
        <v>650</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23" t="s">
        <v>651</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23" t="s">
        <v>652</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23" t="s">
        <v>653</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23" t="s">
        <v>654</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23" t="s">
        <v>655</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23" t="s">
        <v>656</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23" t="s">
        <v>657</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23" t="s">
        <v>658</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4" customHeight="1" thickTop="1" thickBot="1" x14ac:dyDescent="0.3">
      <c r="A827" s="323" t="s">
        <v>659</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4" customHeight="1" thickTop="1" thickBot="1" x14ac:dyDescent="0.3">
      <c r="A828" s="323" t="s">
        <v>660</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4" customHeight="1" thickTop="1" thickBot="1" x14ac:dyDescent="0.3">
      <c r="A829" s="323" t="s">
        <v>661</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4">
        <f>'Art. 121'!Q799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4" customHeight="1" thickTop="1" thickBot="1" x14ac:dyDescent="0.3">
      <c r="A830" s="323" t="s">
        <v>662</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4">
        <f>'Art. 121'!Q800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4" customHeight="1" thickTop="1" thickBot="1" x14ac:dyDescent="0.3">
      <c r="A831" s="323" t="s">
        <v>663</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4">
        <f>'Art. 121'!Q801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4" customHeight="1" thickTop="1" thickBot="1" x14ac:dyDescent="0.3">
      <c r="A832" s="323" t="s">
        <v>664</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4">
        <f>'Art. 121'!Q802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4" customHeight="1" thickTop="1" thickBot="1" x14ac:dyDescent="0.3">
      <c r="A833" s="323" t="s">
        <v>665</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4">
        <f>'Art. 121'!Q803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4" customHeight="1" thickTop="1" thickBot="1" x14ac:dyDescent="0.3">
      <c r="A834" s="323" t="s">
        <v>666</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4">
        <f>'Art. 121'!Q804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4" customHeight="1" thickTop="1" thickBot="1" x14ac:dyDescent="0.3">
      <c r="A835" s="323" t="s">
        <v>667</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4">
        <f>'Art. 121'!Q805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4" customHeight="1" thickTop="1" thickBot="1" x14ac:dyDescent="0.3">
      <c r="A836" s="323" t="s">
        <v>668</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4">
        <f>'Art. 121'!Q806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4" customHeight="1" thickTop="1" thickBot="1" x14ac:dyDescent="0.3">
      <c r="A837" s="323" t="s">
        <v>669</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4">
        <f>'Art. 121'!Q807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4" customHeight="1" thickTop="1" thickBot="1" x14ac:dyDescent="0.3">
      <c r="A838" s="323" t="s">
        <v>670</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4">
        <f>'Art. 121'!Q808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4" customHeight="1" thickTop="1" thickBot="1" x14ac:dyDescent="0.3">
      <c r="A839" s="323" t="s">
        <v>671</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4">
        <f>'Art. 121'!Q809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4" customHeight="1" thickTop="1" thickBot="1" x14ac:dyDescent="0.3">
      <c r="A840" s="323" t="s">
        <v>672</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4">
        <f>'Art. 121'!Q810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4" customHeight="1" thickTop="1" thickBot="1" x14ac:dyDescent="0.3">
      <c r="A841" s="323" t="s">
        <v>673</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4">
        <f>'Art. 121'!Q811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4" customHeight="1" thickTop="1" thickBot="1" x14ac:dyDescent="0.3">
      <c r="A842" s="323" t="s">
        <v>674</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4">
        <f>'Art. 121'!Q812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4" customHeight="1" thickTop="1" thickBot="1" x14ac:dyDescent="0.3">
      <c r="A843" s="323" t="s">
        <v>675</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4">
        <f>'Art. 121'!Q813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4" customHeight="1" thickTop="1" thickBot="1" x14ac:dyDescent="0.3">
      <c r="A844" s="323" t="s">
        <v>676</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4">
        <f>'Art. 121'!Q814</f>
        <v>2</v>
      </c>
      <c r="AE844" s="95">
        <f t="shared" si="146"/>
        <v>3.7993920972644375E-2</v>
      </c>
      <c r="AF844">
        <f t="shared" si="147"/>
        <v>1</v>
      </c>
      <c r="AG844" s="92">
        <f t="shared" si="148"/>
        <v>1</v>
      </c>
      <c r="AH844" s="96">
        <f t="shared" si="149"/>
        <v>1</v>
      </c>
      <c r="AI844" s="97">
        <f t="shared" si="150"/>
        <v>1.7857142857142856E-2</v>
      </c>
      <c r="AJ844" s="97">
        <f t="shared" si="151"/>
        <v>1.7857142857142856E-2</v>
      </c>
      <c r="AK844" s="97">
        <f t="shared" si="152"/>
        <v>3.7993920972644375E-2</v>
      </c>
    </row>
    <row r="845" spans="1:37" ht="25.4" customHeight="1" thickTop="1" thickBot="1" x14ac:dyDescent="0.3">
      <c r="A845" s="323" t="s">
        <v>677</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4">
        <f>'Art. 121'!Q815</f>
        <v>2</v>
      </c>
      <c r="AE845" s="95">
        <f t="shared" si="146"/>
        <v>3.7993920972644375E-2</v>
      </c>
      <c r="AF845">
        <f t="shared" si="147"/>
        <v>1</v>
      </c>
      <c r="AG845" s="92">
        <f t="shared" si="148"/>
        <v>1</v>
      </c>
      <c r="AH845" s="96">
        <f t="shared" si="149"/>
        <v>1</v>
      </c>
      <c r="AI845" s="97">
        <f t="shared" si="150"/>
        <v>1.7857142857142856E-2</v>
      </c>
      <c r="AJ845" s="97">
        <f t="shared" si="151"/>
        <v>1.7857142857142856E-2</v>
      </c>
      <c r="AK845" s="97">
        <f t="shared" si="152"/>
        <v>3.7993920972644375E-2</v>
      </c>
    </row>
    <row r="846" spans="1:37" ht="25.4" customHeight="1" thickTop="1" thickBot="1" x14ac:dyDescent="0.3">
      <c r="A846" s="323" t="s">
        <v>678</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4">
        <f>'Art. 121'!Q816</f>
        <v>2</v>
      </c>
      <c r="AE846" s="95">
        <f t="shared" si="146"/>
        <v>3.7993920972644375E-2</v>
      </c>
      <c r="AF846">
        <f t="shared" si="147"/>
        <v>1</v>
      </c>
      <c r="AG846" s="92">
        <f t="shared" si="148"/>
        <v>1</v>
      </c>
      <c r="AH846" s="96">
        <f t="shared" si="149"/>
        <v>1</v>
      </c>
      <c r="AI846" s="97">
        <f t="shared" si="150"/>
        <v>1.7857142857142856E-2</v>
      </c>
      <c r="AJ846" s="97">
        <f t="shared" si="151"/>
        <v>1.7857142857142856E-2</v>
      </c>
      <c r="AK846" s="97">
        <f t="shared" si="152"/>
        <v>3.7993920972644375E-2</v>
      </c>
    </row>
    <row r="847" spans="1:37" ht="25.4" customHeight="1" thickTop="1" thickBot="1" x14ac:dyDescent="0.3">
      <c r="A847" s="323" t="s">
        <v>679</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4">
        <f>'Art. 121'!Q817</f>
        <v>2</v>
      </c>
      <c r="AE847" s="95">
        <f t="shared" si="146"/>
        <v>3.7993920972644375E-2</v>
      </c>
      <c r="AF847">
        <f t="shared" si="147"/>
        <v>1</v>
      </c>
      <c r="AG847" s="92">
        <f t="shared" si="148"/>
        <v>1</v>
      </c>
      <c r="AH847" s="96">
        <f t="shared" si="149"/>
        <v>1</v>
      </c>
      <c r="AI847" s="97">
        <f t="shared" si="150"/>
        <v>1.7857142857142856E-2</v>
      </c>
      <c r="AJ847" s="97">
        <f t="shared" si="151"/>
        <v>1.7857142857142856E-2</v>
      </c>
      <c r="AK847" s="97">
        <f t="shared" si="152"/>
        <v>3.7993920972644375E-2</v>
      </c>
    </row>
    <row r="848" spans="1:37" ht="25.4" customHeight="1" thickTop="1" thickBot="1" x14ac:dyDescent="0.3">
      <c r="A848" s="323" t="s">
        <v>680</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4">
        <f>'Art. 121'!Q818</f>
        <v>2</v>
      </c>
      <c r="AE848" s="95">
        <f t="shared" si="146"/>
        <v>3.7993920972644375E-2</v>
      </c>
      <c r="AF848">
        <f t="shared" si="147"/>
        <v>1</v>
      </c>
      <c r="AG848" s="92">
        <f t="shared" si="148"/>
        <v>1</v>
      </c>
      <c r="AH848" s="96">
        <f t="shared" si="149"/>
        <v>1</v>
      </c>
      <c r="AI848" s="97">
        <f t="shared" si="150"/>
        <v>1.7857142857142856E-2</v>
      </c>
      <c r="AJ848" s="97">
        <f t="shared" si="151"/>
        <v>1.7857142857142856E-2</v>
      </c>
      <c r="AK848" s="97">
        <f t="shared" si="152"/>
        <v>3.7993920972644375E-2</v>
      </c>
    </row>
    <row r="849" spans="1:37" ht="25.4" customHeight="1" thickTop="1" thickBot="1" x14ac:dyDescent="0.3">
      <c r="A849" s="323" t="s">
        <v>681</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4">
        <f>'Art. 121'!Q819</f>
        <v>2</v>
      </c>
      <c r="AE849" s="95">
        <f t="shared" si="146"/>
        <v>3.7993920972644375E-2</v>
      </c>
      <c r="AF849">
        <f t="shared" si="147"/>
        <v>1</v>
      </c>
      <c r="AG849" s="92">
        <f t="shared" si="148"/>
        <v>1</v>
      </c>
      <c r="AH849" s="96">
        <f t="shared" si="149"/>
        <v>1</v>
      </c>
      <c r="AI849" s="97">
        <f t="shared" si="150"/>
        <v>1.7857142857142856E-2</v>
      </c>
      <c r="AJ849" s="97">
        <f t="shared" si="151"/>
        <v>1.7857142857142856E-2</v>
      </c>
      <c r="AK849" s="97">
        <f t="shared" si="152"/>
        <v>3.7993920972644375E-2</v>
      </c>
    </row>
    <row r="850" spans="1:37" ht="25.4" customHeight="1" thickTop="1" x14ac:dyDescent="0.25">
      <c r="A850" s="321" t="s">
        <v>2078</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5">
        <f>SUM(AE794:AE849)</f>
        <v>2.1276595744680846</v>
      </c>
      <c r="AF850" s="65"/>
      <c r="AG850" s="98">
        <f>SUM(AG794:AG849)</f>
        <v>56</v>
      </c>
      <c r="AH850" s="99"/>
      <c r="AI850" s="100"/>
      <c r="AJ850" s="100"/>
      <c r="AK850" s="100"/>
    </row>
    <row r="851" spans="1:37" ht="25.4" customHeight="1" x14ac:dyDescent="0.25">
      <c r="A851" s="308" t="s">
        <v>2079</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5">
        <f>AE850/$AE$23*100</f>
        <v>99.999999999999972</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2" t="s">
        <v>111</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11" t="s">
        <v>99</v>
      </c>
      <c r="AE853" s="112" t="s">
        <v>9</v>
      </c>
      <c r="AF853" s="92" t="s">
        <v>1988</v>
      </c>
      <c r="AG853" s="92" t="s">
        <v>1989</v>
      </c>
      <c r="AH853" s="92" t="s">
        <v>1990</v>
      </c>
      <c r="AI853" s="93" t="s">
        <v>1991</v>
      </c>
      <c r="AJ853" s="92"/>
      <c r="AK853" s="93" t="s">
        <v>1992</v>
      </c>
    </row>
    <row r="854" spans="1:37" ht="25.4" customHeight="1" thickTop="1" thickBot="1" x14ac:dyDescent="0.3">
      <c r="A854" s="323" t="s">
        <v>682</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4">
        <f>'Art. 121'!Q822</f>
        <v>2</v>
      </c>
      <c r="AE854" s="95">
        <f>IF(AG854=1,AK854,AG854)</f>
        <v>0.42553191489361702</v>
      </c>
      <c r="AF854">
        <f>AD854/2</f>
        <v>1</v>
      </c>
      <c r="AG854" s="92">
        <f>IF(AND(AF854&gt;=0,AF854&lt;=1),1,"No aplica")</f>
        <v>1</v>
      </c>
      <c r="AH854" s="96">
        <f>AD854/(AG854*2)</f>
        <v>1</v>
      </c>
      <c r="AI854" s="97">
        <f>IF(AG854=1,AG854/$AG$859,"No aplica")</f>
        <v>0.2</v>
      </c>
      <c r="AJ854" s="97">
        <f>AF854*AI854</f>
        <v>0.2</v>
      </c>
      <c r="AK854" s="97">
        <f>AJ854*$AE$23</f>
        <v>0.42553191489361702</v>
      </c>
    </row>
    <row r="855" spans="1:37" ht="25.4" customHeight="1" thickTop="1" thickBot="1" x14ac:dyDescent="0.3">
      <c r="A855" s="323" t="s">
        <v>683</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4">
        <f>'Art. 121'!Q823</f>
        <v>2</v>
      </c>
      <c r="AE855" s="95">
        <f>IF(AG855=1,AK855,AG855)</f>
        <v>0.42553191489361702</v>
      </c>
      <c r="AF855">
        <f>AD855/2</f>
        <v>1</v>
      </c>
      <c r="AG855" s="92">
        <f>IF(AND(AF855&gt;=0,AF855&lt;=1),1,"No aplica")</f>
        <v>1</v>
      </c>
      <c r="AH855" s="96">
        <f>AD855/(AG855*2)</f>
        <v>1</v>
      </c>
      <c r="AI855" s="97">
        <f>IF(AG855=1,AG855/$AG$859,"No aplica")</f>
        <v>0.2</v>
      </c>
      <c r="AJ855" s="97">
        <f>AF855*AI855</f>
        <v>0.2</v>
      </c>
      <c r="AK855" s="97">
        <f>AJ855*$AE$23</f>
        <v>0.42553191489361702</v>
      </c>
    </row>
    <row r="856" spans="1:37" ht="25.4" customHeight="1" thickTop="1" thickBot="1" x14ac:dyDescent="0.3">
      <c r="A856" s="323" t="s">
        <v>684</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4">
        <f>'Art. 121'!Q824</f>
        <v>2</v>
      </c>
      <c r="AE856" s="95">
        <f>IF(AG856=1,AK856,AG856)</f>
        <v>0.42553191489361702</v>
      </c>
      <c r="AF856">
        <f>AD856/2</f>
        <v>1</v>
      </c>
      <c r="AG856" s="92">
        <f>IF(AND(AF856&gt;=0,AF856&lt;=1),1,"No aplica")</f>
        <v>1</v>
      </c>
      <c r="AH856" s="96">
        <f>AD856/(AG856*2)</f>
        <v>1</v>
      </c>
      <c r="AI856" s="97">
        <f>IF(AG856=1,AG856/$AG$859,"No aplica")</f>
        <v>0.2</v>
      </c>
      <c r="AJ856" s="97">
        <f>AF856*AI856</f>
        <v>0.2</v>
      </c>
      <c r="AK856" s="97">
        <f>AJ856*$AE$23</f>
        <v>0.42553191489361702</v>
      </c>
    </row>
    <row r="857" spans="1:37" ht="25.4" customHeight="1" thickTop="1" thickBot="1" x14ac:dyDescent="0.3">
      <c r="A857" s="323" t="s">
        <v>685</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4">
        <f>'Art. 121'!Q825</f>
        <v>2</v>
      </c>
      <c r="AE857" s="95">
        <f>IF(AG857=1,AK857,AG857)</f>
        <v>0.42553191489361702</v>
      </c>
      <c r="AF857">
        <f>AD857/2</f>
        <v>1</v>
      </c>
      <c r="AG857" s="92">
        <f>IF(AND(AF857&gt;=0,AF857&lt;=1),1,"No aplica")</f>
        <v>1</v>
      </c>
      <c r="AH857" s="96">
        <f>AD857/(AG857*2)</f>
        <v>1</v>
      </c>
      <c r="AI857" s="97">
        <f>IF(AG857=1,AG857/$AG$859,"No aplica")</f>
        <v>0.2</v>
      </c>
      <c r="AJ857" s="97">
        <f>AF857*AI857</f>
        <v>0.2</v>
      </c>
      <c r="AK857" s="97">
        <f>AJ857*$AE$23</f>
        <v>0.42553191489361702</v>
      </c>
    </row>
    <row r="858" spans="1:37" ht="25.4" customHeight="1" thickTop="1" thickBot="1" x14ac:dyDescent="0.3">
      <c r="A858" s="323" t="s">
        <v>686</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4">
        <f>'Art. 121'!Q826</f>
        <v>2</v>
      </c>
      <c r="AE858" s="95">
        <f>IF(AG858=1,AK858,AG858)</f>
        <v>0.42553191489361702</v>
      </c>
      <c r="AF858">
        <f>AD858/2</f>
        <v>1</v>
      </c>
      <c r="AG858" s="92">
        <f>IF(AND(AF858&gt;=0,AF858&lt;=1),1,"No aplica")</f>
        <v>1</v>
      </c>
      <c r="AH858" s="96">
        <f>AD858/(AG858*2)</f>
        <v>1</v>
      </c>
      <c r="AI858" s="97">
        <f>IF(AG858=1,AG858/$AG$859,"No aplica")</f>
        <v>0.2</v>
      </c>
      <c r="AJ858" s="97">
        <f>AF858*AI858</f>
        <v>0.2</v>
      </c>
      <c r="AK858" s="97">
        <f>AJ858*$AE$23</f>
        <v>0.42553191489361702</v>
      </c>
    </row>
    <row r="859" spans="1:37" ht="25.4" customHeight="1" thickTop="1" x14ac:dyDescent="0.25">
      <c r="A859" s="321" t="s">
        <v>2080</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5">
        <f>SUM(AE852:AE858)</f>
        <v>2.1276595744680851</v>
      </c>
      <c r="AF859" s="65"/>
      <c r="AG859" s="98">
        <f>SUM(AG854:AG858)</f>
        <v>5</v>
      </c>
      <c r="AH859" s="99"/>
      <c r="AI859" s="100"/>
      <c r="AJ859" s="100"/>
      <c r="AK859" s="100"/>
    </row>
    <row r="860" spans="1:37" ht="25.4" customHeight="1" x14ac:dyDescent="0.25">
      <c r="A860" s="308" t="s">
        <v>2081</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2082</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2" t="s">
        <v>76</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69" t="s">
        <v>99</v>
      </c>
      <c r="AE866" s="113" t="s">
        <v>9</v>
      </c>
      <c r="AF866" s="92" t="s">
        <v>1988</v>
      </c>
      <c r="AG866" s="92" t="s">
        <v>1989</v>
      </c>
      <c r="AH866" s="92" t="s">
        <v>1990</v>
      </c>
      <c r="AI866" s="93" t="s">
        <v>1991</v>
      </c>
      <c r="AJ866" s="92"/>
      <c r="AK866" s="93" t="s">
        <v>1992</v>
      </c>
    </row>
    <row r="867" spans="1:37" ht="25.4" customHeight="1" thickTop="1" thickBot="1" x14ac:dyDescent="0.3">
      <c r="A867" s="323" t="s">
        <v>101</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4">
        <f>'Art. 121'!Q835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4" customHeight="1" thickTop="1" thickBot="1" x14ac:dyDescent="0.3">
      <c r="A868" s="323" t="s">
        <v>141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4">
        <f>'Art. 121'!Q836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4" customHeight="1" thickTop="1" thickBot="1" x14ac:dyDescent="0.3">
      <c r="A869" s="323" t="s">
        <v>689</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4">
        <f>'Art. 121'!Q837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4" customHeight="1" thickTop="1" thickBot="1" x14ac:dyDescent="0.3">
      <c r="A870" s="323" t="s">
        <v>690</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4">
        <f>'Art. 121'!Q838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4" customHeight="1" thickTop="1" thickBot="1" x14ac:dyDescent="0.3">
      <c r="A871" s="323" t="s">
        <v>691</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4">
        <f>'Art. 121'!Q839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4" customHeight="1" thickTop="1" thickBot="1" x14ac:dyDescent="0.3">
      <c r="A872" s="323" t="s">
        <v>693</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4">
        <f>'Art. 121'!Q840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4" customHeight="1" thickTop="1" thickBot="1" x14ac:dyDescent="0.3">
      <c r="A873" s="323" t="s">
        <v>694</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4">
        <f>'Art. 121'!Q841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4" customHeight="1" thickTop="1" thickBot="1" x14ac:dyDescent="0.3">
      <c r="A874" s="323" t="s">
        <v>695</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4">
        <f>'Art. 121'!Q842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4" customHeight="1" thickTop="1" thickBot="1" x14ac:dyDescent="0.3">
      <c r="A875" s="323" t="s">
        <v>696</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4">
        <f>'Art. 121'!Q843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4" customHeight="1" thickTop="1" thickBot="1" x14ac:dyDescent="0.3">
      <c r="A876" s="323" t="s">
        <v>697</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4">
        <f>'Art. 121'!Q844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4" customHeight="1" thickTop="1" x14ac:dyDescent="0.25">
      <c r="A877" s="321" t="s">
        <v>2083</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5">
        <f>SUM(AE867:AE876)</f>
        <v>2.1276595744680855</v>
      </c>
      <c r="AF877" s="65"/>
      <c r="AG877" s="98">
        <f>SUM(AG867:AG876)</f>
        <v>10</v>
      </c>
      <c r="AH877" s="99"/>
      <c r="AI877" s="100"/>
      <c r="AJ877" s="100"/>
      <c r="AK877" s="100"/>
    </row>
    <row r="878" spans="1:37" ht="25.4" customHeight="1" x14ac:dyDescent="0.25">
      <c r="A878" s="308" t="s">
        <v>2084</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2" t="s">
        <v>111</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11" t="s">
        <v>99</v>
      </c>
      <c r="AE880" s="112" t="s">
        <v>9</v>
      </c>
      <c r="AF880" s="92" t="s">
        <v>1988</v>
      </c>
      <c r="AG880" s="92" t="s">
        <v>1989</v>
      </c>
      <c r="AH880" s="92" t="s">
        <v>1990</v>
      </c>
      <c r="AI880" s="93" t="s">
        <v>1991</v>
      </c>
      <c r="AJ880" s="92"/>
      <c r="AK880" s="93" t="s">
        <v>1992</v>
      </c>
    </row>
    <row r="881" spans="1:37" ht="25.4" customHeight="1" thickTop="1" thickBot="1" x14ac:dyDescent="0.3">
      <c r="A881" s="323" t="s">
        <v>698</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4">
        <f>'Art. 121'!Q847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4" customHeight="1" thickTop="1" thickBot="1" x14ac:dyDescent="0.3">
      <c r="A882" s="323" t="s">
        <v>699</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4">
        <f>'Art. 121'!Q848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4" customHeight="1" thickTop="1" thickBot="1" x14ac:dyDescent="0.3">
      <c r="A883" s="323" t="s">
        <v>700</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4">
        <f>'Art. 121'!Q849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4" customHeight="1" thickTop="1" thickBot="1" x14ac:dyDescent="0.3">
      <c r="A884" s="323" t="s">
        <v>701</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4">
        <f>'Art. 121'!Q850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4" customHeight="1" thickTop="1" thickBot="1" x14ac:dyDescent="0.3">
      <c r="A885" s="323" t="s">
        <v>702</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4">
        <f>'Art. 121'!Q851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4" customHeight="1" thickTop="1" x14ac:dyDescent="0.25">
      <c r="A886" s="321" t="s">
        <v>2085</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5">
        <f>SUM(AE879:AE885)</f>
        <v>2.1276595744680851</v>
      </c>
      <c r="AF886" s="65"/>
      <c r="AG886" s="98">
        <f>SUM(AG881:AG885)</f>
        <v>5</v>
      </c>
      <c r="AH886" s="99"/>
      <c r="AI886" s="100"/>
      <c r="AJ886" s="100"/>
      <c r="AK886" s="100"/>
    </row>
    <row r="887" spans="1:37" ht="25.4" customHeight="1" x14ac:dyDescent="0.25">
      <c r="A887" s="308" t="s">
        <v>2086</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703</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2" t="s">
        <v>76</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69" t="s">
        <v>99</v>
      </c>
      <c r="AE893" s="113" t="s">
        <v>9</v>
      </c>
      <c r="AF893" s="92" t="s">
        <v>1988</v>
      </c>
      <c r="AG893" s="92" t="s">
        <v>1989</v>
      </c>
      <c r="AH893" s="92" t="s">
        <v>1990</v>
      </c>
      <c r="AI893" s="93" t="s">
        <v>1991</v>
      </c>
      <c r="AJ893" s="92"/>
      <c r="AK893" s="93" t="s">
        <v>1992</v>
      </c>
    </row>
    <row r="894" spans="1:37" ht="25.4" customHeight="1" thickTop="1" thickBot="1" x14ac:dyDescent="0.3">
      <c r="A894" s="284" t="s">
        <v>705</v>
      </c>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94">
        <f>'Art. 121'!Q860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4" customHeight="1" thickTop="1" x14ac:dyDescent="0.25">
      <c r="A895" s="321" t="s">
        <v>1993</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5">
        <f>SUM(AE888:AE894)</f>
        <v>2.1276595744680851</v>
      </c>
      <c r="AF895" s="65"/>
      <c r="AG895" s="98">
        <f>SUM(AG894)</f>
        <v>1</v>
      </c>
      <c r="AH895" s="99"/>
      <c r="AI895" s="100"/>
      <c r="AJ895" s="100"/>
      <c r="AK895" s="100"/>
    </row>
    <row r="896" spans="1:37" ht="25.4" customHeight="1" x14ac:dyDescent="0.25">
      <c r="A896" s="308" t="s">
        <v>1994</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2" t="s">
        <v>77</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11" t="s">
        <v>99</v>
      </c>
      <c r="AE898" s="112" t="s">
        <v>9</v>
      </c>
      <c r="AF898" s="92" t="s">
        <v>1988</v>
      </c>
      <c r="AG898" s="92" t="s">
        <v>1989</v>
      </c>
      <c r="AH898" s="92" t="s">
        <v>1990</v>
      </c>
      <c r="AI898" s="93" t="s">
        <v>1991</v>
      </c>
      <c r="AJ898" s="92"/>
      <c r="AK898" s="93" t="s">
        <v>1992</v>
      </c>
    </row>
    <row r="899" spans="1:37" ht="25.4" customHeight="1" thickTop="1" thickBot="1" x14ac:dyDescent="0.3">
      <c r="A899" s="323" t="s">
        <v>706</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4">
        <f>'Art. 121'!Q863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4" customHeight="1" thickTop="1" thickBot="1" x14ac:dyDescent="0.3">
      <c r="A900" s="323" t="s">
        <v>707</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4">
        <f>'Art. 121'!Q864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4" customHeight="1" thickTop="1" thickBot="1" x14ac:dyDescent="0.3">
      <c r="A901" s="323" t="s">
        <v>708</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4">
        <f>'Art. 121'!Q865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4" customHeight="1" thickTop="1" thickBot="1" x14ac:dyDescent="0.3">
      <c r="A902" s="323" t="s">
        <v>709</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4">
        <f>'Art. 121'!Q866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4" customHeight="1" thickTop="1" thickBot="1" x14ac:dyDescent="0.3">
      <c r="A903" s="323" t="s">
        <v>710</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4">
        <f>'Art. 121'!Q867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4" customHeight="1" thickTop="1" x14ac:dyDescent="0.25">
      <c r="A904" s="321" t="s">
        <v>2087</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5">
        <f>SUM(AE899:AE903)</f>
        <v>2.1276595744680851</v>
      </c>
      <c r="AF904" s="65"/>
      <c r="AG904" s="98">
        <f>SUM(AG899:AG903)</f>
        <v>5</v>
      </c>
      <c r="AH904" s="99"/>
      <c r="AI904" s="100"/>
      <c r="AJ904" s="100"/>
      <c r="AK904" s="100"/>
    </row>
    <row r="905" spans="1:37" ht="25.4" customHeight="1" x14ac:dyDescent="0.25">
      <c r="A905" s="308" t="s">
        <v>2088</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711</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2" t="s">
        <v>76</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69" t="s">
        <v>99</v>
      </c>
      <c r="AE911" s="113" t="s">
        <v>9</v>
      </c>
      <c r="AF911" s="92" t="s">
        <v>1988</v>
      </c>
      <c r="AG911" s="92" t="s">
        <v>1989</v>
      </c>
      <c r="AH911" s="92" t="s">
        <v>1990</v>
      </c>
      <c r="AI911" s="93" t="s">
        <v>1991</v>
      </c>
      <c r="AJ911" s="92"/>
      <c r="AK911" s="93" t="s">
        <v>1992</v>
      </c>
    </row>
    <row r="912" spans="1:37" ht="25.4" customHeight="1" thickTop="1" thickBot="1" x14ac:dyDescent="0.3">
      <c r="A912" s="323" t="s">
        <v>101</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4">
        <f>'Art. 121'!Q876</f>
        <v>2</v>
      </c>
      <c r="AE912" s="95">
        <f t="shared" ref="AE912:AE937" si="166">IF(AG912=1,AK912,AG912)</f>
        <v>8.1833060556464818E-2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8.1833060556464818E-2</v>
      </c>
    </row>
    <row r="913" spans="1:37" ht="25.4" customHeight="1" thickTop="1" thickBot="1" x14ac:dyDescent="0.3">
      <c r="A913" s="323" t="s">
        <v>141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4">
        <f>'Art. 121'!Q877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4" customHeight="1" thickTop="1" thickBot="1" x14ac:dyDescent="0.3">
      <c r="A914" s="323" t="s">
        <v>713</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4">
        <f>'Art. 121'!Q878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4" customHeight="1" thickTop="1" thickBot="1" x14ac:dyDescent="0.3">
      <c r="A915" s="323" t="s">
        <v>714</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4">
        <f>'Art. 121'!Q879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4" customHeight="1" thickTop="1" thickBot="1" x14ac:dyDescent="0.3">
      <c r="A916" s="323" t="s">
        <v>715</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4">
        <f>'Art. 121'!Q880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4" customHeight="1" thickTop="1" thickBot="1" x14ac:dyDescent="0.3">
      <c r="A917" s="323" t="s">
        <v>716</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4">
        <f>'Art. 121'!Q881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4" customHeight="1" thickTop="1" thickBot="1" x14ac:dyDescent="0.3">
      <c r="A918" s="323" t="s">
        <v>717</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4">
        <f>'Art. 121'!Q882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4" customHeight="1" thickTop="1" thickBot="1" x14ac:dyDescent="0.3">
      <c r="A919" s="323" t="s">
        <v>718</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4">
        <f>'Art. 121'!Q883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4" customHeight="1" thickTop="1" thickBot="1" x14ac:dyDescent="0.3">
      <c r="A920" s="323" t="s">
        <v>719</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4">
        <f>'Art. 121'!Q884</f>
        <v>2</v>
      </c>
      <c r="AE920" s="95">
        <f t="shared" si="166"/>
        <v>8.1833060556464818E-2</v>
      </c>
      <c r="AF920">
        <f t="shared" si="167"/>
        <v>1</v>
      </c>
      <c r="AG920" s="92">
        <f t="shared" si="168"/>
        <v>1</v>
      </c>
      <c r="AH920" s="96">
        <f t="shared" si="169"/>
        <v>1</v>
      </c>
      <c r="AI920" s="97">
        <f t="shared" si="170"/>
        <v>3.8461538461538464E-2</v>
      </c>
      <c r="AJ920" s="97">
        <f t="shared" si="171"/>
        <v>3.8461538461538464E-2</v>
      </c>
      <c r="AK920" s="97">
        <f t="shared" si="172"/>
        <v>8.1833060556464818E-2</v>
      </c>
    </row>
    <row r="921" spans="1:37" ht="25.4" customHeight="1" thickTop="1" thickBot="1" x14ac:dyDescent="0.3">
      <c r="A921" s="323" t="s">
        <v>720</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4">
        <f>'Art. 121'!Q885</f>
        <v>2</v>
      </c>
      <c r="AE921" s="95">
        <f t="shared" si="166"/>
        <v>8.1833060556464818E-2</v>
      </c>
      <c r="AF921">
        <f t="shared" si="167"/>
        <v>1</v>
      </c>
      <c r="AG921" s="92">
        <f t="shared" si="168"/>
        <v>1</v>
      </c>
      <c r="AH921" s="96">
        <f t="shared" si="169"/>
        <v>1</v>
      </c>
      <c r="AI921" s="97">
        <f t="shared" si="170"/>
        <v>3.8461538461538464E-2</v>
      </c>
      <c r="AJ921" s="97">
        <f t="shared" si="171"/>
        <v>3.8461538461538464E-2</v>
      </c>
      <c r="AK921" s="97">
        <f t="shared" si="172"/>
        <v>8.1833060556464818E-2</v>
      </c>
    </row>
    <row r="922" spans="1:37" ht="25.4" customHeight="1" thickTop="1" thickBot="1" x14ac:dyDescent="0.3">
      <c r="A922" s="323" t="s">
        <v>721</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4">
        <f>'Art. 121'!Q886</f>
        <v>2</v>
      </c>
      <c r="AE922" s="95">
        <f t="shared" si="166"/>
        <v>8.1833060556464818E-2</v>
      </c>
      <c r="AF922">
        <f t="shared" si="167"/>
        <v>1</v>
      </c>
      <c r="AG922" s="92">
        <f t="shared" si="168"/>
        <v>1</v>
      </c>
      <c r="AH922" s="96">
        <f t="shared" si="169"/>
        <v>1</v>
      </c>
      <c r="AI922" s="97">
        <f t="shared" si="170"/>
        <v>3.8461538461538464E-2</v>
      </c>
      <c r="AJ922" s="97">
        <f t="shared" si="171"/>
        <v>3.8461538461538464E-2</v>
      </c>
      <c r="AK922" s="97">
        <f t="shared" si="172"/>
        <v>8.1833060556464818E-2</v>
      </c>
    </row>
    <row r="923" spans="1:37" ht="25.4" customHeight="1" thickTop="1" thickBot="1" x14ac:dyDescent="0.3">
      <c r="A923" s="323" t="s">
        <v>722</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4">
        <f>'Art. 121'!Q887</f>
        <v>2</v>
      </c>
      <c r="AE923" s="95">
        <f t="shared" si="166"/>
        <v>8.1833060556464818E-2</v>
      </c>
      <c r="AF923">
        <f t="shared" si="167"/>
        <v>1</v>
      </c>
      <c r="AG923" s="92">
        <f t="shared" si="168"/>
        <v>1</v>
      </c>
      <c r="AH923" s="96">
        <f t="shared" si="169"/>
        <v>1</v>
      </c>
      <c r="AI923" s="97">
        <f t="shared" si="170"/>
        <v>3.8461538461538464E-2</v>
      </c>
      <c r="AJ923" s="97">
        <f t="shared" si="171"/>
        <v>3.8461538461538464E-2</v>
      </c>
      <c r="AK923" s="97">
        <f t="shared" si="172"/>
        <v>8.1833060556464818E-2</v>
      </c>
    </row>
    <row r="924" spans="1:37" ht="25.4" customHeight="1" thickTop="1" thickBot="1" x14ac:dyDescent="0.3">
      <c r="A924" s="323" t="s">
        <v>723</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4">
        <f>'Art. 121'!Q888</f>
        <v>2</v>
      </c>
      <c r="AE924" s="95">
        <f t="shared" si="166"/>
        <v>8.1833060556464818E-2</v>
      </c>
      <c r="AF924">
        <f t="shared" si="167"/>
        <v>1</v>
      </c>
      <c r="AG924" s="92">
        <f t="shared" si="168"/>
        <v>1</v>
      </c>
      <c r="AH924" s="96">
        <f t="shared" si="169"/>
        <v>1</v>
      </c>
      <c r="AI924" s="97">
        <f t="shared" si="170"/>
        <v>3.8461538461538464E-2</v>
      </c>
      <c r="AJ924" s="97">
        <f t="shared" si="171"/>
        <v>3.8461538461538464E-2</v>
      </c>
      <c r="AK924" s="97">
        <f t="shared" si="172"/>
        <v>8.1833060556464818E-2</v>
      </c>
    </row>
    <row r="925" spans="1:37" ht="25.4" customHeight="1" thickTop="1" thickBot="1" x14ac:dyDescent="0.3">
      <c r="A925" s="323" t="s">
        <v>724</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4">
        <f>'Art. 121'!Q889</f>
        <v>2</v>
      </c>
      <c r="AE925" s="95">
        <f t="shared" si="166"/>
        <v>8.1833060556464818E-2</v>
      </c>
      <c r="AF925">
        <f t="shared" si="167"/>
        <v>1</v>
      </c>
      <c r="AG925" s="92">
        <f t="shared" si="168"/>
        <v>1</v>
      </c>
      <c r="AH925" s="96">
        <f t="shared" si="169"/>
        <v>1</v>
      </c>
      <c r="AI925" s="97">
        <f t="shared" si="170"/>
        <v>3.8461538461538464E-2</v>
      </c>
      <c r="AJ925" s="97">
        <f t="shared" si="171"/>
        <v>3.8461538461538464E-2</v>
      </c>
      <c r="AK925" s="97">
        <f t="shared" si="172"/>
        <v>8.1833060556464818E-2</v>
      </c>
    </row>
    <row r="926" spans="1:37" ht="25.4" customHeight="1" thickTop="1" thickBot="1" x14ac:dyDescent="0.3">
      <c r="A926" s="323" t="s">
        <v>725</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4">
        <f>'Art. 121'!Q890</f>
        <v>2</v>
      </c>
      <c r="AE926" s="95">
        <f t="shared" si="166"/>
        <v>8.1833060556464818E-2</v>
      </c>
      <c r="AF926">
        <f t="shared" si="167"/>
        <v>1</v>
      </c>
      <c r="AG926" s="92">
        <f t="shared" si="168"/>
        <v>1</v>
      </c>
      <c r="AH926" s="96">
        <f t="shared" si="169"/>
        <v>1</v>
      </c>
      <c r="AI926" s="97">
        <f t="shared" si="170"/>
        <v>3.8461538461538464E-2</v>
      </c>
      <c r="AJ926" s="97">
        <f t="shared" si="171"/>
        <v>3.8461538461538464E-2</v>
      </c>
      <c r="AK926" s="97">
        <f t="shared" si="172"/>
        <v>8.1833060556464818E-2</v>
      </c>
    </row>
    <row r="927" spans="1:37" ht="25.4" customHeight="1" thickTop="1" thickBot="1" x14ac:dyDescent="0.3">
      <c r="A927" s="323" t="s">
        <v>726</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4">
        <f>'Art. 121'!Q891</f>
        <v>2</v>
      </c>
      <c r="AE927" s="95">
        <f t="shared" si="166"/>
        <v>8.1833060556464818E-2</v>
      </c>
      <c r="AF927">
        <f t="shared" si="167"/>
        <v>1</v>
      </c>
      <c r="AG927" s="92">
        <f t="shared" si="168"/>
        <v>1</v>
      </c>
      <c r="AH927" s="96">
        <f t="shared" si="169"/>
        <v>1</v>
      </c>
      <c r="AI927" s="97">
        <f t="shared" si="170"/>
        <v>3.8461538461538464E-2</v>
      </c>
      <c r="AJ927" s="97">
        <f t="shared" si="171"/>
        <v>3.8461538461538464E-2</v>
      </c>
      <c r="AK927" s="97">
        <f t="shared" si="172"/>
        <v>8.1833060556464818E-2</v>
      </c>
    </row>
    <row r="928" spans="1:37" ht="25.4" customHeight="1" thickTop="1" thickBot="1" x14ac:dyDescent="0.3">
      <c r="A928" s="323" t="s">
        <v>727</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4">
        <f>'Art. 121'!Q892</f>
        <v>2</v>
      </c>
      <c r="AE928" s="95">
        <f t="shared" si="166"/>
        <v>8.1833060556464818E-2</v>
      </c>
      <c r="AF928">
        <f t="shared" si="167"/>
        <v>1</v>
      </c>
      <c r="AG928" s="92">
        <f t="shared" si="168"/>
        <v>1</v>
      </c>
      <c r="AH928" s="96">
        <f t="shared" si="169"/>
        <v>1</v>
      </c>
      <c r="AI928" s="97">
        <f t="shared" si="170"/>
        <v>3.8461538461538464E-2</v>
      </c>
      <c r="AJ928" s="97">
        <f t="shared" si="171"/>
        <v>3.8461538461538464E-2</v>
      </c>
      <c r="AK928" s="97">
        <f t="shared" si="172"/>
        <v>8.1833060556464818E-2</v>
      </c>
    </row>
    <row r="929" spans="1:37" ht="25.4" customHeight="1" thickTop="1" thickBot="1" x14ac:dyDescent="0.3">
      <c r="A929" s="323" t="s">
        <v>728</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4">
        <f>'Art. 121'!Q893</f>
        <v>2</v>
      </c>
      <c r="AE929" s="95">
        <f t="shared" si="166"/>
        <v>8.1833060556464818E-2</v>
      </c>
      <c r="AF929">
        <f t="shared" si="167"/>
        <v>1</v>
      </c>
      <c r="AG929" s="92">
        <f t="shared" si="168"/>
        <v>1</v>
      </c>
      <c r="AH929" s="96">
        <f t="shared" si="169"/>
        <v>1</v>
      </c>
      <c r="AI929" s="97">
        <f t="shared" si="170"/>
        <v>3.8461538461538464E-2</v>
      </c>
      <c r="AJ929" s="97">
        <f t="shared" si="171"/>
        <v>3.8461538461538464E-2</v>
      </c>
      <c r="AK929" s="97">
        <f t="shared" si="172"/>
        <v>8.1833060556464818E-2</v>
      </c>
    </row>
    <row r="930" spans="1:37" ht="25.4" customHeight="1" thickTop="1" thickBot="1" x14ac:dyDescent="0.3">
      <c r="A930" s="323" t="s">
        <v>729</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4">
        <f>'Art. 121'!Q894</f>
        <v>2</v>
      </c>
      <c r="AE930" s="95">
        <f t="shared" si="166"/>
        <v>8.1833060556464818E-2</v>
      </c>
      <c r="AF930">
        <f t="shared" si="167"/>
        <v>1</v>
      </c>
      <c r="AG930" s="92">
        <f t="shared" si="168"/>
        <v>1</v>
      </c>
      <c r="AH930" s="96">
        <f t="shared" si="169"/>
        <v>1</v>
      </c>
      <c r="AI930" s="97">
        <f t="shared" si="170"/>
        <v>3.8461538461538464E-2</v>
      </c>
      <c r="AJ930" s="97">
        <f t="shared" si="171"/>
        <v>3.8461538461538464E-2</v>
      </c>
      <c r="AK930" s="97">
        <f t="shared" si="172"/>
        <v>8.1833060556464818E-2</v>
      </c>
    </row>
    <row r="931" spans="1:37" ht="25.4" customHeight="1" thickTop="1" thickBot="1" x14ac:dyDescent="0.3">
      <c r="A931" s="323" t="s">
        <v>730</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4">
        <f>'Art. 121'!Q895</f>
        <v>2</v>
      </c>
      <c r="AE931" s="95">
        <f t="shared" si="166"/>
        <v>8.1833060556464818E-2</v>
      </c>
      <c r="AF931">
        <f t="shared" si="167"/>
        <v>1</v>
      </c>
      <c r="AG931" s="92">
        <f t="shared" si="168"/>
        <v>1</v>
      </c>
      <c r="AH931" s="96">
        <f t="shared" si="169"/>
        <v>1</v>
      </c>
      <c r="AI931" s="97">
        <f t="shared" si="170"/>
        <v>3.8461538461538464E-2</v>
      </c>
      <c r="AJ931" s="97">
        <f t="shared" si="171"/>
        <v>3.8461538461538464E-2</v>
      </c>
      <c r="AK931" s="97">
        <f t="shared" si="172"/>
        <v>8.1833060556464818E-2</v>
      </c>
    </row>
    <row r="932" spans="1:37" ht="25.4" customHeight="1" thickTop="1" thickBot="1" x14ac:dyDescent="0.3">
      <c r="A932" s="323" t="s">
        <v>731</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4">
        <f>'Art. 121'!Q896</f>
        <v>2</v>
      </c>
      <c r="AE932" s="95">
        <f t="shared" si="166"/>
        <v>8.1833060556464818E-2</v>
      </c>
      <c r="AF932">
        <f t="shared" si="167"/>
        <v>1</v>
      </c>
      <c r="AG932" s="92">
        <f t="shared" si="168"/>
        <v>1</v>
      </c>
      <c r="AH932" s="96">
        <f t="shared" si="169"/>
        <v>1</v>
      </c>
      <c r="AI932" s="97">
        <f t="shared" si="170"/>
        <v>3.8461538461538464E-2</v>
      </c>
      <c r="AJ932" s="97">
        <f t="shared" si="171"/>
        <v>3.8461538461538464E-2</v>
      </c>
      <c r="AK932" s="97">
        <f t="shared" si="172"/>
        <v>8.1833060556464818E-2</v>
      </c>
    </row>
    <row r="933" spans="1:37" ht="25.4" customHeight="1" thickTop="1" thickBot="1" x14ac:dyDescent="0.3">
      <c r="A933" s="323" t="s">
        <v>732</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4">
        <f>'Art. 121'!Q897</f>
        <v>2</v>
      </c>
      <c r="AE933" s="95">
        <f t="shared" si="166"/>
        <v>8.1833060556464818E-2</v>
      </c>
      <c r="AF933">
        <f t="shared" si="167"/>
        <v>1</v>
      </c>
      <c r="AG933" s="92">
        <f t="shared" si="168"/>
        <v>1</v>
      </c>
      <c r="AH933" s="96">
        <f t="shared" si="169"/>
        <v>1</v>
      </c>
      <c r="AI933" s="97">
        <f t="shared" si="170"/>
        <v>3.8461538461538464E-2</v>
      </c>
      <c r="AJ933" s="97">
        <f t="shared" si="171"/>
        <v>3.8461538461538464E-2</v>
      </c>
      <c r="AK933" s="97">
        <f t="shared" si="172"/>
        <v>8.1833060556464818E-2</v>
      </c>
    </row>
    <row r="934" spans="1:37" ht="25.4" customHeight="1" thickTop="1" thickBot="1" x14ac:dyDescent="0.3">
      <c r="A934" s="323" t="s">
        <v>733</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4">
        <f>'Art. 121'!Q898</f>
        <v>2</v>
      </c>
      <c r="AE934" s="95">
        <f t="shared" si="166"/>
        <v>8.1833060556464818E-2</v>
      </c>
      <c r="AF934">
        <f t="shared" si="167"/>
        <v>1</v>
      </c>
      <c r="AG934" s="92">
        <f t="shared" si="168"/>
        <v>1</v>
      </c>
      <c r="AH934" s="96">
        <f t="shared" si="169"/>
        <v>1</v>
      </c>
      <c r="AI934" s="97">
        <f t="shared" si="170"/>
        <v>3.8461538461538464E-2</v>
      </c>
      <c r="AJ934" s="97">
        <f t="shared" si="171"/>
        <v>3.8461538461538464E-2</v>
      </c>
      <c r="AK934" s="97">
        <f t="shared" si="172"/>
        <v>8.1833060556464818E-2</v>
      </c>
    </row>
    <row r="935" spans="1:37" ht="25.4" customHeight="1" thickTop="1" thickBot="1" x14ac:dyDescent="0.3">
      <c r="A935" s="323" t="s">
        <v>734</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4">
        <f>'Art. 121'!Q899</f>
        <v>2</v>
      </c>
      <c r="AE935" s="95">
        <f t="shared" si="166"/>
        <v>8.1833060556464818E-2</v>
      </c>
      <c r="AF935">
        <f t="shared" si="167"/>
        <v>1</v>
      </c>
      <c r="AG935" s="92">
        <f t="shared" si="168"/>
        <v>1</v>
      </c>
      <c r="AH935" s="96">
        <f t="shared" si="169"/>
        <v>1</v>
      </c>
      <c r="AI935" s="97">
        <f t="shared" si="170"/>
        <v>3.8461538461538464E-2</v>
      </c>
      <c r="AJ935" s="97">
        <f t="shared" si="171"/>
        <v>3.8461538461538464E-2</v>
      </c>
      <c r="AK935" s="97">
        <f t="shared" si="172"/>
        <v>8.1833060556464818E-2</v>
      </c>
    </row>
    <row r="936" spans="1:37" ht="25.4" customHeight="1" thickTop="1" thickBot="1" x14ac:dyDescent="0.3">
      <c r="A936" s="323" t="s">
        <v>735</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4">
        <f>'Art. 121'!Q900</f>
        <v>2</v>
      </c>
      <c r="AE936" s="95">
        <f t="shared" si="166"/>
        <v>8.1833060556464818E-2</v>
      </c>
      <c r="AF936">
        <f t="shared" si="167"/>
        <v>1</v>
      </c>
      <c r="AG936" s="92">
        <f t="shared" si="168"/>
        <v>1</v>
      </c>
      <c r="AH936" s="96">
        <f t="shared" si="169"/>
        <v>1</v>
      </c>
      <c r="AI936" s="97">
        <f t="shared" si="170"/>
        <v>3.8461538461538464E-2</v>
      </c>
      <c r="AJ936" s="97">
        <f t="shared" si="171"/>
        <v>3.8461538461538464E-2</v>
      </c>
      <c r="AK936" s="97">
        <f t="shared" si="172"/>
        <v>8.1833060556464818E-2</v>
      </c>
    </row>
    <row r="937" spans="1:37" ht="25.4" customHeight="1" thickTop="1" thickBot="1" x14ac:dyDescent="0.3">
      <c r="A937" s="323" t="s">
        <v>736</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4">
        <f>'Art. 121'!Q901</f>
        <v>2</v>
      </c>
      <c r="AE937" s="95">
        <f t="shared" si="166"/>
        <v>8.1833060556464818E-2</v>
      </c>
      <c r="AF937">
        <f t="shared" si="167"/>
        <v>1</v>
      </c>
      <c r="AG937" s="92">
        <f t="shared" si="168"/>
        <v>1</v>
      </c>
      <c r="AH937" s="96">
        <f t="shared" si="169"/>
        <v>1</v>
      </c>
      <c r="AI937" s="97">
        <f t="shared" si="170"/>
        <v>3.8461538461538464E-2</v>
      </c>
      <c r="AJ937" s="97">
        <f t="shared" si="171"/>
        <v>3.8461538461538464E-2</v>
      </c>
      <c r="AK937" s="97">
        <f t="shared" si="172"/>
        <v>8.1833060556464818E-2</v>
      </c>
    </row>
    <row r="938" spans="1:37" ht="25.4" customHeight="1" thickTop="1" x14ac:dyDescent="0.25">
      <c r="A938" s="321" t="s">
        <v>2089</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5">
        <f>SUM(AE912:AE937)</f>
        <v>2.1276595744680846</v>
      </c>
      <c r="AF938" s="65"/>
      <c r="AG938" s="98">
        <f>SUM(AG912:AG937)</f>
        <v>26</v>
      </c>
      <c r="AH938" s="99"/>
      <c r="AI938" s="100"/>
      <c r="AJ938" s="100"/>
      <c r="AK938" s="100"/>
    </row>
    <row r="939" spans="1:37" ht="25.4" customHeight="1" x14ac:dyDescent="0.25">
      <c r="A939" s="308" t="s">
        <v>2090</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5">
        <f>AE938/$AE$23*100</f>
        <v>99.999999999999972</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2" t="s">
        <v>111</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11" t="s">
        <v>99</v>
      </c>
      <c r="AE941" s="112" t="s">
        <v>9</v>
      </c>
      <c r="AF941" s="92" t="s">
        <v>1988</v>
      </c>
      <c r="AG941" s="92" t="s">
        <v>1989</v>
      </c>
      <c r="AH941" s="92" t="s">
        <v>1990</v>
      </c>
      <c r="AI941" s="93" t="s">
        <v>1991</v>
      </c>
      <c r="AJ941" s="92"/>
      <c r="AK941" s="93" t="s">
        <v>1992</v>
      </c>
    </row>
    <row r="942" spans="1:37" ht="25.4" customHeight="1" thickTop="1" thickBot="1" x14ac:dyDescent="0.3">
      <c r="A942" s="323" t="s">
        <v>737</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4">
        <f>'Art. 121'!Q904</f>
        <v>2</v>
      </c>
      <c r="AE942" s="95">
        <f>IF(AG942=1,AK942,AG942)</f>
        <v>0.42553191489361702</v>
      </c>
      <c r="AF942">
        <f>AD942/2</f>
        <v>1</v>
      </c>
      <c r="AG942" s="92">
        <f>IF(AND(AF942&gt;=0,AF942&lt;=1),1,"No aplica")</f>
        <v>1</v>
      </c>
      <c r="AH942" s="96">
        <f>AD942/(AG942*2)</f>
        <v>1</v>
      </c>
      <c r="AI942" s="97">
        <f>IF(AG942=1,AG942/$AG$947,"No aplica")</f>
        <v>0.2</v>
      </c>
      <c r="AJ942" s="97">
        <f>AF942*AI942</f>
        <v>0.2</v>
      </c>
      <c r="AK942" s="97">
        <f>AJ942*$AE$23</f>
        <v>0.42553191489361702</v>
      </c>
    </row>
    <row r="943" spans="1:37" ht="25.4" customHeight="1" thickTop="1" thickBot="1" x14ac:dyDescent="0.3">
      <c r="A943" s="323" t="s">
        <v>738</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4">
        <f>'Art. 121'!Q905</f>
        <v>2</v>
      </c>
      <c r="AE943" s="95">
        <f>IF(AG943=1,AK943,AG943)</f>
        <v>0.42553191489361702</v>
      </c>
      <c r="AF943">
        <f>AD943/2</f>
        <v>1</v>
      </c>
      <c r="AG943" s="92">
        <f>IF(AND(AF943&gt;=0,AF943&lt;=1),1,"No aplica")</f>
        <v>1</v>
      </c>
      <c r="AH943" s="96">
        <f>AD943/(AG943*2)</f>
        <v>1</v>
      </c>
      <c r="AI943" s="97">
        <f>IF(AG943=1,AG943/$AG$947,"No aplica")</f>
        <v>0.2</v>
      </c>
      <c r="AJ943" s="97">
        <f>AF943*AI943</f>
        <v>0.2</v>
      </c>
      <c r="AK943" s="97">
        <f>AJ943*$AE$23</f>
        <v>0.42553191489361702</v>
      </c>
    </row>
    <row r="944" spans="1:37" ht="25.4" customHeight="1" thickTop="1" thickBot="1" x14ac:dyDescent="0.3">
      <c r="A944" s="323" t="s">
        <v>739</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4">
        <f>'Art. 121'!Q906</f>
        <v>2</v>
      </c>
      <c r="AE944" s="95">
        <f>IF(AG944=1,AK944,AG944)</f>
        <v>0.42553191489361702</v>
      </c>
      <c r="AF944">
        <f>AD944/2</f>
        <v>1</v>
      </c>
      <c r="AG944" s="92">
        <f>IF(AND(AF944&gt;=0,AF944&lt;=1),1,"No aplica")</f>
        <v>1</v>
      </c>
      <c r="AH944" s="96">
        <f>AD944/(AG944*2)</f>
        <v>1</v>
      </c>
      <c r="AI944" s="97">
        <f>IF(AG944=1,AG944/$AG$947,"No aplica")</f>
        <v>0.2</v>
      </c>
      <c r="AJ944" s="97">
        <f>AF944*AI944</f>
        <v>0.2</v>
      </c>
      <c r="AK944" s="97">
        <f>AJ944*$AE$23</f>
        <v>0.42553191489361702</v>
      </c>
    </row>
    <row r="945" spans="1:37" ht="25.4" customHeight="1" thickTop="1" thickBot="1" x14ac:dyDescent="0.3">
      <c r="A945" s="323" t="s">
        <v>740</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4">
        <f>'Art. 121'!Q907</f>
        <v>2</v>
      </c>
      <c r="AE945" s="95">
        <f>IF(AG945=1,AK945,AG945)</f>
        <v>0.42553191489361702</v>
      </c>
      <c r="AF945">
        <f>AD945/2</f>
        <v>1</v>
      </c>
      <c r="AG945" s="92">
        <f>IF(AND(AF945&gt;=0,AF945&lt;=1),1,"No aplica")</f>
        <v>1</v>
      </c>
      <c r="AH945" s="96">
        <f>AD945/(AG945*2)</f>
        <v>1</v>
      </c>
      <c r="AI945" s="97">
        <f>IF(AG945=1,AG945/$AG$947,"No aplica")</f>
        <v>0.2</v>
      </c>
      <c r="AJ945" s="97">
        <f>AF945*AI945</f>
        <v>0.2</v>
      </c>
      <c r="AK945" s="97">
        <f>AJ945*$AE$23</f>
        <v>0.42553191489361702</v>
      </c>
    </row>
    <row r="946" spans="1:37" ht="25.4" customHeight="1" thickTop="1" thickBot="1" x14ac:dyDescent="0.3">
      <c r="A946" s="323" t="s">
        <v>741</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4">
        <f>'Art. 121'!Q908</f>
        <v>2</v>
      </c>
      <c r="AE946" s="95">
        <f>IF(AG946=1,AK946,AG946)</f>
        <v>0.42553191489361702</v>
      </c>
      <c r="AF946">
        <f>AD946/2</f>
        <v>1</v>
      </c>
      <c r="AG946" s="92">
        <f>IF(AND(AF946&gt;=0,AF946&lt;=1),1,"No aplica")</f>
        <v>1</v>
      </c>
      <c r="AH946" s="96">
        <f>AD946/(AG946*2)</f>
        <v>1</v>
      </c>
      <c r="AI946" s="97">
        <f>IF(AG946=1,AG946/$AG$947,"No aplica")</f>
        <v>0.2</v>
      </c>
      <c r="AJ946" s="97">
        <f>AF946*AI946</f>
        <v>0.2</v>
      </c>
      <c r="AK946" s="97">
        <f>AJ946*$AE$23</f>
        <v>0.42553191489361702</v>
      </c>
    </row>
    <row r="947" spans="1:37" ht="25.4" customHeight="1" thickTop="1" x14ac:dyDescent="0.25">
      <c r="A947" s="321" t="s">
        <v>2091</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5">
        <f>SUM(AE940:AE946)</f>
        <v>2.1276595744680851</v>
      </c>
      <c r="AF947" s="65"/>
      <c r="AG947" s="98">
        <f>SUM(AG942:AG946)</f>
        <v>5</v>
      </c>
      <c r="AH947" s="99"/>
      <c r="AI947" s="100"/>
      <c r="AJ947" s="100"/>
      <c r="AK947" s="100"/>
    </row>
    <row r="948" spans="1:37" ht="25.4" customHeight="1" x14ac:dyDescent="0.25">
      <c r="A948" s="308" t="s">
        <v>2092</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742</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2" t="s">
        <v>76</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69" t="s">
        <v>99</v>
      </c>
      <c r="AE954" s="113" t="s">
        <v>9</v>
      </c>
      <c r="AF954" s="92" t="s">
        <v>1988</v>
      </c>
      <c r="AG954" s="92" t="s">
        <v>1989</v>
      </c>
      <c r="AH954" s="92" t="s">
        <v>1990</v>
      </c>
      <c r="AI954" s="93" t="s">
        <v>1991</v>
      </c>
      <c r="AJ954" s="92"/>
      <c r="AK954" s="93" t="s">
        <v>1992</v>
      </c>
    </row>
    <row r="955" spans="1:37" ht="25.4" customHeight="1" thickTop="1" thickBot="1" x14ac:dyDescent="0.3">
      <c r="A955" s="323" t="s">
        <v>744</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4">
        <f>'Art. 121'!Q917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4" customHeight="1" thickTop="1" thickBot="1" x14ac:dyDescent="0.3">
      <c r="A956" s="323" t="s">
        <v>141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4">
        <f>'Art. 121'!Q918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4" customHeight="1" thickTop="1" thickBot="1" x14ac:dyDescent="0.3">
      <c r="A957" s="323" t="s">
        <v>745</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4">
        <f>'Art. 121'!Q919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4" customHeight="1" thickTop="1" thickBot="1" x14ac:dyDescent="0.3">
      <c r="A958" s="323" t="s">
        <v>746</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4">
        <f>'Art. 121'!Q920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4" customHeight="1" thickTop="1" thickBot="1" x14ac:dyDescent="0.3">
      <c r="A959" s="323" t="s">
        <v>747</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4">
        <f>'Art. 121'!Q921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4" customHeight="1" thickTop="1" thickBot="1" x14ac:dyDescent="0.3">
      <c r="A960" s="323" t="s">
        <v>748</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4">
        <f>'Art. 121'!Q922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4" customHeight="1" thickTop="1" thickBot="1" x14ac:dyDescent="0.3">
      <c r="A961" s="323" t="s">
        <v>694</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4">
        <f>'Art. 121'!Q923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4" customHeight="1" thickTop="1" thickBot="1" x14ac:dyDescent="0.3">
      <c r="A962" s="323" t="s">
        <v>749</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4">
        <f>'Art. 121'!Q924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4" customHeight="1" thickTop="1" thickBot="1" x14ac:dyDescent="0.3">
      <c r="A963" s="323" t="s">
        <v>750</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4">
        <f>'Art. 121'!Q925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4" customHeight="1" thickTop="1" thickBot="1" x14ac:dyDescent="0.3">
      <c r="A964" s="323" t="s">
        <v>751</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4">
        <f>'Art. 121'!Q926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4" customHeight="1" thickTop="1" thickBot="1" x14ac:dyDescent="0.3">
      <c r="A965" s="323" t="s">
        <v>752</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4">
        <f>'Art. 121'!Q927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4" customHeight="1" thickTop="1" thickBot="1" x14ac:dyDescent="0.3">
      <c r="A966" s="323" t="s">
        <v>753</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4">
        <f>'Art. 121'!Q928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4" customHeight="1" thickTop="1" thickBot="1" x14ac:dyDescent="0.3">
      <c r="A967" s="323" t="s">
        <v>754</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4">
        <f>'Art. 121'!Q929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4" customHeight="1" thickTop="1" thickBot="1" x14ac:dyDescent="0.3">
      <c r="A968" s="323" t="s">
        <v>755</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4">
        <f>'Art. 121'!Q930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4" customHeight="1" thickTop="1" thickBot="1" x14ac:dyDescent="0.3">
      <c r="A969" s="323" t="s">
        <v>756</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4">
        <f>'Art. 121'!Q931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4" customHeight="1" thickTop="1" thickBot="1" x14ac:dyDescent="0.3">
      <c r="A970" s="323" t="s">
        <v>757</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4">
        <f>'Art. 121'!Q932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4" customHeight="1" thickTop="1" thickBot="1" x14ac:dyDescent="0.3">
      <c r="A971" s="323" t="s">
        <v>758</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4">
        <f>'Art. 121'!Q933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4" customHeight="1" thickTop="1" thickBot="1" x14ac:dyDescent="0.3">
      <c r="A972" s="323" t="s">
        <v>759</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4">
        <f>'Art. 121'!Q934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4" customHeight="1" thickTop="1" thickBot="1" x14ac:dyDescent="0.3">
      <c r="A973" s="323" t="s">
        <v>760</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4">
        <f>'Art. 121'!Q935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4" customHeight="1" thickTop="1" thickBot="1" x14ac:dyDescent="0.3">
      <c r="A974" s="323" t="s">
        <v>761</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4">
        <f>'Art. 121'!Q936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4" customHeight="1" thickTop="1" thickBot="1" x14ac:dyDescent="0.3">
      <c r="A975" s="323" t="s">
        <v>762</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4">
        <f>'Art. 121'!Q937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4" customHeight="1" thickTop="1" thickBot="1" x14ac:dyDescent="0.3">
      <c r="A976" s="323" t="s">
        <v>763</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4">
        <f>'Art. 121'!Q938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4" customHeight="1" thickTop="1" thickBot="1" x14ac:dyDescent="0.3">
      <c r="A977" s="323" t="s">
        <v>764</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4">
        <f>'Art. 121'!Q940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4" customHeight="1" thickTop="1" thickBot="1" x14ac:dyDescent="0.3">
      <c r="A978" s="323" t="s">
        <v>765</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4">
        <f>'Art. 121'!Q941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4" customHeight="1" thickTop="1" thickBot="1" x14ac:dyDescent="0.3">
      <c r="A979" s="323" t="s">
        <v>766</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4">
        <f>'Art. 121'!Q942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4" customHeight="1" thickTop="1" thickBot="1" x14ac:dyDescent="0.3">
      <c r="A980" s="323" t="s">
        <v>767</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4">
        <f>'Art. 121'!Q943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4" customHeight="1" thickTop="1" thickBot="1" x14ac:dyDescent="0.3">
      <c r="A981" s="323" t="s">
        <v>768</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4">
        <f>'Art. 121'!Q944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4" customHeight="1" thickTop="1" thickBot="1" x14ac:dyDescent="0.3">
      <c r="A982" s="323" t="s">
        <v>769</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4">
        <f>'Art. 121'!Q945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4" customHeight="1" thickTop="1" thickBot="1" x14ac:dyDescent="0.3">
      <c r="A983" s="323" t="s">
        <v>770</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4">
        <f>'Art. 121'!Q946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4" customHeight="1" thickTop="1" thickBot="1" x14ac:dyDescent="0.3">
      <c r="A984" s="323" t="s">
        <v>771</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4">
        <f>'Art. 121'!Q947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4" customHeight="1" thickTop="1" thickBot="1" x14ac:dyDescent="0.3">
      <c r="A985" s="323" t="s">
        <v>772</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4">
        <f>'Art. 121'!Q948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4" customHeight="1" thickTop="1" thickBot="1" x14ac:dyDescent="0.3">
      <c r="A986" s="323" t="s">
        <v>773</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4">
        <f>'Art. 121'!Q949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4" customHeight="1" thickTop="1" thickBot="1" x14ac:dyDescent="0.3">
      <c r="A987" s="323" t="s">
        <v>774</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4">
        <f>'Art. 121'!Q950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4" customHeight="1" thickTop="1" thickBot="1" x14ac:dyDescent="0.3">
      <c r="A988" s="323" t="s">
        <v>775</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4">
        <f>'Art. 121'!Q951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4" customHeight="1" thickTop="1" thickBot="1" x14ac:dyDescent="0.3">
      <c r="A989" s="323" t="s">
        <v>776</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4">
        <f>'Art. 121'!Q952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4" customHeight="1" thickTop="1" thickBot="1" x14ac:dyDescent="0.3">
      <c r="A990" s="323" t="s">
        <v>777</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4">
        <f>'Art. 121'!Q953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4" customHeight="1" thickTop="1" thickBot="1" x14ac:dyDescent="0.3">
      <c r="A991" s="323" t="s">
        <v>778</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4">
        <f>'Art. 121'!Q954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4" customHeight="1" thickTop="1" thickBot="1" x14ac:dyDescent="0.3">
      <c r="A992" s="323" t="s">
        <v>779</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4">
        <f>'Art. 121'!Q955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4" customHeight="1" thickTop="1" thickBot="1" x14ac:dyDescent="0.3">
      <c r="A993" s="323" t="s">
        <v>780</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4">
        <f>'Art. 121'!Q956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4" customHeight="1" thickTop="1" thickBot="1" x14ac:dyDescent="0.3">
      <c r="A994" s="323" t="s">
        <v>781</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4">
        <f>'Art. 121'!Q957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4" customHeight="1" thickTop="1" thickBot="1" x14ac:dyDescent="0.3">
      <c r="A995" s="323" t="s">
        <v>782</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4">
        <f>'Art. 121'!Q958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4" customHeight="1" thickTop="1" thickBot="1" x14ac:dyDescent="0.3">
      <c r="A996" s="323" t="s">
        <v>783</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4">
        <f>'Art. 121'!Q959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4" customHeight="1" thickTop="1" thickBot="1" x14ac:dyDescent="0.3">
      <c r="A997" s="323" t="s">
        <v>784</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4">
        <f>'Art. 121'!Q960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4" customHeight="1" thickTop="1" thickBot="1" x14ac:dyDescent="0.3">
      <c r="A998" s="323" t="s">
        <v>785</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4">
        <f>'Art. 121'!Q961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4" customHeight="1" thickTop="1" thickBot="1" x14ac:dyDescent="0.3">
      <c r="A999" s="323" t="s">
        <v>786</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4">
        <f>'Art. 121'!Q962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4" customHeight="1" thickTop="1" thickBot="1" x14ac:dyDescent="0.3">
      <c r="A1000" s="323" t="s">
        <v>787</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4">
        <f>'Art. 121'!Q963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4" customHeight="1" thickTop="1" thickBot="1" x14ac:dyDescent="0.3">
      <c r="A1001" s="323" t="s">
        <v>788</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4">
        <f>'Art. 121'!Q964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4" customHeight="1" thickTop="1" thickBot="1" x14ac:dyDescent="0.3">
      <c r="A1002" s="323" t="s">
        <v>789</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4">
        <f>'Art. 121'!Q965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4" customHeight="1" thickTop="1" thickBot="1" x14ac:dyDescent="0.3">
      <c r="A1003" s="323" t="s">
        <v>790</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4">
        <f>'Art. 121'!Q966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4" customHeight="1" thickTop="1" thickBot="1" x14ac:dyDescent="0.3">
      <c r="A1004" s="323" t="s">
        <v>791</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4">
        <f>'Art. 121'!Q967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4" customHeight="1" thickTop="1" thickBot="1" x14ac:dyDescent="0.3">
      <c r="A1005" s="323" t="s">
        <v>792</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4">
        <f>'Art. 121'!Q968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4" customHeight="1" thickTop="1" thickBot="1" x14ac:dyDescent="0.3">
      <c r="A1006" s="323" t="s">
        <v>793</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4">
        <f>'Art. 121'!Q969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4" customHeight="1" thickTop="1" thickBot="1" x14ac:dyDescent="0.3">
      <c r="A1007" s="323" t="s">
        <v>794</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4">
        <f>'Art. 121'!Q970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4" customHeight="1" thickTop="1" thickBot="1" x14ac:dyDescent="0.3">
      <c r="A1008" s="323" t="s">
        <v>795</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4">
        <f>'Art. 121'!Q971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4" customHeight="1" thickTop="1" thickBot="1" x14ac:dyDescent="0.3">
      <c r="A1009" s="323" t="s">
        <v>796</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4">
        <f>'Art. 121'!Q972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4" customHeight="1" thickTop="1" thickBot="1" x14ac:dyDescent="0.3">
      <c r="A1010" s="323" t="s">
        <v>797</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4">
        <f>'Art. 121'!Q973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4" customHeight="1" thickTop="1" thickBot="1" x14ac:dyDescent="0.3">
      <c r="A1011" s="323" t="s">
        <v>798</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4">
        <f>'Art. 121'!Q974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4" customHeight="1" thickTop="1" thickBot="1" x14ac:dyDescent="0.3">
      <c r="A1012" s="323" t="s">
        <v>799</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4">
        <f>'Art. 121'!Q975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4" customHeight="1" thickTop="1" thickBot="1" x14ac:dyDescent="0.3">
      <c r="A1013" s="323" t="s">
        <v>800</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4">
        <f>'Art. 121'!Q976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4" customHeight="1" thickTop="1" thickBot="1" x14ac:dyDescent="0.3">
      <c r="A1014" s="323" t="s">
        <v>801</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4">
        <f>'Art. 121'!Q976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4" customHeight="1" thickTop="1" thickBot="1" x14ac:dyDescent="0.3">
      <c r="A1015" s="323" t="s">
        <v>802</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4">
        <f>'Art. 121'!Q977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4" customHeight="1" thickTop="1" thickBot="1" x14ac:dyDescent="0.3">
      <c r="A1016" s="323" t="s">
        <v>803</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4">
        <f>'Art. 121'!Q978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4" customHeight="1" thickTop="1" x14ac:dyDescent="0.25">
      <c r="A1017" s="321" t="s">
        <v>2093</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5">
        <f>SUM(AE955:AE1016)</f>
        <v>2.1276595744680864</v>
      </c>
      <c r="AF1017" s="65"/>
      <c r="AG1017" s="98">
        <f>SUM(AG955:AG1016)</f>
        <v>62</v>
      </c>
      <c r="AH1017" s="99"/>
      <c r="AI1017" s="100"/>
      <c r="AJ1017" s="100"/>
      <c r="AK1017" s="100"/>
    </row>
    <row r="1018" spans="1:37" ht="25.4" customHeight="1" x14ac:dyDescent="0.25">
      <c r="A1018" s="308" t="s">
        <v>2094</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5">
        <f>AE1017/$AE$23*100</f>
        <v>100.00000000000007</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2" t="s">
        <v>111</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11" t="s">
        <v>99</v>
      </c>
      <c r="AE1020" s="112" t="s">
        <v>9</v>
      </c>
      <c r="AF1020" s="92" t="s">
        <v>1988</v>
      </c>
      <c r="AG1020" s="92" t="s">
        <v>1989</v>
      </c>
      <c r="AH1020" s="92" t="s">
        <v>1990</v>
      </c>
      <c r="AI1020" s="93" t="s">
        <v>1991</v>
      </c>
      <c r="AJ1020" s="92"/>
      <c r="AK1020" s="93" t="s">
        <v>1992</v>
      </c>
    </row>
    <row r="1021" spans="1:37" ht="25.4" customHeight="1" thickTop="1" thickBot="1" x14ac:dyDescent="0.3">
      <c r="A1021" s="323" t="s">
        <v>804</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4">
        <f>'Art. 121'!Q981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4" customHeight="1" thickTop="1" thickBot="1" x14ac:dyDescent="0.3">
      <c r="A1022" s="323" t="s">
        <v>805</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4">
        <f>'Art. 121'!Q982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4" customHeight="1" thickTop="1" thickBot="1" x14ac:dyDescent="0.3">
      <c r="A1023" s="323" t="s">
        <v>806</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4">
        <f>'Art. 121'!Q983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4" customHeight="1" thickTop="1" thickBot="1" x14ac:dyDescent="0.3">
      <c r="A1024" s="323" t="s">
        <v>807</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4">
        <f>'Art. 121'!Q984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4" customHeight="1" thickTop="1" thickBot="1" x14ac:dyDescent="0.3">
      <c r="A1025" s="323" t="s">
        <v>808</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4">
        <f>'Art. 121'!Q985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4" customHeight="1" thickTop="1" x14ac:dyDescent="0.25">
      <c r="A1026" s="321" t="s">
        <v>2095</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5">
        <f>SUM(AE1019:AE1025)</f>
        <v>2.1276595744680851</v>
      </c>
      <c r="AF1026" s="65"/>
      <c r="AG1026" s="98">
        <f>SUM(AG1021:AG1025)</f>
        <v>5</v>
      </c>
      <c r="AH1026" s="99"/>
      <c r="AI1026" s="100"/>
      <c r="AJ1026" s="100"/>
      <c r="AK1026" s="100"/>
    </row>
    <row r="1027" spans="1:37" ht="25.4" customHeight="1" x14ac:dyDescent="0.25">
      <c r="A1027" s="308" t="s">
        <v>2096</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809</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2" t="s">
        <v>76</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69" t="s">
        <v>99</v>
      </c>
      <c r="AE1033" s="113" t="s">
        <v>9</v>
      </c>
      <c r="AF1033" s="92" t="s">
        <v>1988</v>
      </c>
      <c r="AG1033" s="92" t="s">
        <v>1989</v>
      </c>
      <c r="AH1033" s="92" t="s">
        <v>1990</v>
      </c>
      <c r="AI1033" s="93" t="s">
        <v>1991</v>
      </c>
      <c r="AJ1033" s="92"/>
      <c r="AK1033" s="93" t="s">
        <v>1992</v>
      </c>
    </row>
    <row r="1034" spans="1:37" ht="25.4" customHeight="1" thickTop="1" thickBot="1" x14ac:dyDescent="0.3">
      <c r="A1034" s="323" t="s">
        <v>101</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4">
        <f>'Art. 121'!Q994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4" customHeight="1" thickTop="1" thickBot="1" x14ac:dyDescent="0.3">
      <c r="A1035" s="323" t="s">
        <v>141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4">
        <f>'Art. 121'!Q995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4" customHeight="1" thickTop="1" thickBot="1" x14ac:dyDescent="0.3">
      <c r="A1036" s="323" t="s">
        <v>811</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4">
        <f>'Art. 121'!Q996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4" customHeight="1" thickTop="1" thickBot="1" x14ac:dyDescent="0.3">
      <c r="A1037" s="323" t="s">
        <v>812</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4">
        <f>'Art. 121'!Q997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4" customHeight="1" thickTop="1" thickBot="1" x14ac:dyDescent="0.3">
      <c r="A1038" s="323" t="s">
        <v>813</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4">
        <f>'Art. 121'!Q998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4" customHeight="1" thickTop="1" thickBot="1" x14ac:dyDescent="0.3">
      <c r="A1039" s="323" t="s">
        <v>814</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4">
        <f>'Art. 121'!Q999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4" customHeight="1" thickTop="1" thickBot="1" x14ac:dyDescent="0.3">
      <c r="A1040" s="323" t="s">
        <v>815</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4">
        <f>'Art. 121'!Q1000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4" customHeight="1" thickTop="1" thickBot="1" x14ac:dyDescent="0.3">
      <c r="A1041" s="323" t="s">
        <v>816</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4">
        <f>'Art. 121'!Q1001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4" customHeight="1" thickTop="1" thickBot="1" x14ac:dyDescent="0.3">
      <c r="A1042" s="323" t="s">
        <v>817</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4">
        <f>'Art. 121'!Q1002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4" customHeight="1" thickTop="1" thickBot="1" x14ac:dyDescent="0.3">
      <c r="A1043" s="323" t="s">
        <v>818</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4">
        <f>'Art. 121'!Q1003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4" customHeight="1" thickTop="1" thickBot="1" x14ac:dyDescent="0.3">
      <c r="A1044" s="323" t="s">
        <v>819</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4">
        <f>'Art. 121'!Q1005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4" customHeight="1" thickTop="1" thickBot="1" x14ac:dyDescent="0.3">
      <c r="A1045" s="323" t="s">
        <v>820</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4">
        <f>'Art. 121'!Q1006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4" customHeight="1" thickTop="1" thickBot="1" x14ac:dyDescent="0.3">
      <c r="A1046" s="323" t="s">
        <v>821</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4">
        <f>'Art. 121'!Q1007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4" customHeight="1" thickTop="1" thickBot="1" x14ac:dyDescent="0.3">
      <c r="A1047" s="323" t="s">
        <v>822</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4">
        <f>'Art. 121'!Q1008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4" customHeight="1" thickTop="1" thickBot="1" x14ac:dyDescent="0.3">
      <c r="A1048" s="323" t="s">
        <v>823</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4">
        <f>'Art. 121'!Q1009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4" customHeight="1" thickTop="1" thickBot="1" x14ac:dyDescent="0.3">
      <c r="A1049" s="323" t="s">
        <v>824</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4">
        <f>'Art. 121'!Q1010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4" customHeight="1" thickTop="1" thickBot="1" x14ac:dyDescent="0.3">
      <c r="A1050" s="323" t="s">
        <v>825</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4">
        <f>'Art. 121'!Q1011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4" customHeight="1" thickTop="1" thickBot="1" x14ac:dyDescent="0.3">
      <c r="A1051" s="323" t="s">
        <v>826</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4">
        <f>'Art. 121'!Q1012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4" customHeight="1" thickTop="1" thickBot="1" x14ac:dyDescent="0.3">
      <c r="A1052" s="323" t="s">
        <v>827</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4">
        <f>'Art. 121'!Q1013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4" customHeight="1" thickTop="1" thickBot="1" x14ac:dyDescent="0.3">
      <c r="A1053" s="323" t="s">
        <v>828</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4">
        <f>'Art. 121'!Q1014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4" customHeight="1" thickTop="1" thickBot="1" x14ac:dyDescent="0.3">
      <c r="A1054" s="323" t="s">
        <v>829</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4">
        <f>'Art. 121'!Q1014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4" customHeight="1" thickTop="1" thickBot="1" x14ac:dyDescent="0.3">
      <c r="A1055" s="323" t="s">
        <v>830</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4">
        <f>'Art. 121'!Q1015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4" customHeight="1" thickTop="1" thickBot="1" x14ac:dyDescent="0.3">
      <c r="A1056" s="323" t="s">
        <v>831</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4">
        <f>'Art. 121'!Q1016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4" customHeight="1" thickTop="1" thickBot="1" x14ac:dyDescent="0.3">
      <c r="A1057" s="323" t="s">
        <v>832</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4">
        <f>'Art. 121'!Q1017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4" customHeight="1" thickTop="1" thickBot="1" x14ac:dyDescent="0.3">
      <c r="A1058" s="323" t="s">
        <v>833</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4">
        <f>'Art. 121'!Q1018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4" customHeight="1" thickTop="1" thickBot="1" x14ac:dyDescent="0.3">
      <c r="A1059" s="323" t="s">
        <v>834</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4">
        <f>'Art. 121'!Q1019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4" customHeight="1" thickTop="1" x14ac:dyDescent="0.25">
      <c r="A1060" s="321" t="s">
        <v>2097</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5">
        <f>SUM(AE1034:AE1059)</f>
        <v>2.1276595744680846</v>
      </c>
      <c r="AF1060" s="65"/>
      <c r="AG1060" s="98">
        <f>SUM(AG1034:AG1059)</f>
        <v>26</v>
      </c>
      <c r="AH1060" s="99"/>
      <c r="AI1060" s="100"/>
      <c r="AJ1060" s="100"/>
      <c r="AK1060" s="100"/>
    </row>
    <row r="1061" spans="1:37" ht="25.4" customHeight="1" x14ac:dyDescent="0.25">
      <c r="A1061" s="308" t="s">
        <v>2098</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5">
        <f>AE1060/$AE$23*100</f>
        <v>99.999999999999972</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2" t="s">
        <v>111</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11" t="s">
        <v>99</v>
      </c>
      <c r="AE1063" s="112" t="s">
        <v>9</v>
      </c>
      <c r="AF1063" s="92" t="s">
        <v>1988</v>
      </c>
      <c r="AG1063" s="92" t="s">
        <v>1989</v>
      </c>
      <c r="AH1063" s="92" t="s">
        <v>1990</v>
      </c>
      <c r="AI1063" s="93" t="s">
        <v>1991</v>
      </c>
      <c r="AJ1063" s="92"/>
      <c r="AK1063" s="93" t="s">
        <v>1992</v>
      </c>
    </row>
    <row r="1064" spans="1:37" ht="25.4" customHeight="1" thickTop="1" thickBot="1" x14ac:dyDescent="0.3">
      <c r="A1064" s="323" t="s">
        <v>835</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4">
        <f>'Art. 121'!Q1022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4" customHeight="1" thickTop="1" thickBot="1" x14ac:dyDescent="0.3">
      <c r="A1065" s="323" t="s">
        <v>836</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4">
        <f>'Art. 121'!Q1023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4" customHeight="1" thickTop="1" thickBot="1" x14ac:dyDescent="0.3">
      <c r="A1066" s="323" t="s">
        <v>837</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4">
        <f>'Art. 121'!Q1024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4" customHeight="1" thickTop="1" thickBot="1" x14ac:dyDescent="0.3">
      <c r="A1067" s="323" t="s">
        <v>838</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4">
        <f>'Art. 121'!Q1025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4" customHeight="1" thickTop="1" thickBot="1" x14ac:dyDescent="0.3">
      <c r="A1068" s="323" t="s">
        <v>839</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4">
        <f>'Art. 121'!Q1026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4" customHeight="1" thickTop="1" x14ac:dyDescent="0.25">
      <c r="A1069" s="321" t="s">
        <v>2099</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5">
        <f>SUM(AE1062:AE1068)</f>
        <v>2.1276595744680851</v>
      </c>
      <c r="AF1069" s="65"/>
      <c r="AG1069" s="98">
        <f>SUM(AG1064:AG1068)</f>
        <v>5</v>
      </c>
      <c r="AH1069" s="99"/>
      <c r="AI1069" s="100"/>
      <c r="AJ1069" s="100"/>
      <c r="AK1069" s="100"/>
    </row>
    <row r="1070" spans="1:37" ht="25.4" customHeight="1" x14ac:dyDescent="0.25">
      <c r="A1070" s="308" t="s">
        <v>2100</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840</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2" t="s">
        <v>76</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69" t="s">
        <v>99</v>
      </c>
      <c r="AE1076" s="113" t="s">
        <v>9</v>
      </c>
      <c r="AF1076" s="92" t="s">
        <v>1988</v>
      </c>
      <c r="AG1076" s="92" t="s">
        <v>1989</v>
      </c>
      <c r="AH1076" s="92" t="s">
        <v>1990</v>
      </c>
      <c r="AI1076" s="93" t="s">
        <v>1991</v>
      </c>
      <c r="AJ1076" s="92"/>
      <c r="AK1076" s="93" t="s">
        <v>1992</v>
      </c>
    </row>
    <row r="1077" spans="1:37" ht="25.4" customHeight="1" thickTop="1" thickBot="1" x14ac:dyDescent="0.3">
      <c r="A1077" s="323" t="s">
        <v>101</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4">
        <f>'Art. 121'!Q1035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4" customHeight="1" thickTop="1" thickBot="1" x14ac:dyDescent="0.3">
      <c r="A1078" s="323" t="s">
        <v>141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4">
        <f>'Art. 121'!Q1036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4" customHeight="1" thickTop="1" thickBot="1" x14ac:dyDescent="0.3">
      <c r="A1079" s="323" t="s">
        <v>842</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4">
        <f>'Art. 121'!Q1037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4" customHeight="1" thickTop="1" thickBot="1" x14ac:dyDescent="0.3">
      <c r="A1080" s="323" t="s">
        <v>843</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4">
        <f>'Art. 121'!Q1038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4" customHeight="1" thickTop="1" thickBot="1" x14ac:dyDescent="0.3">
      <c r="A1081" s="323" t="s">
        <v>844</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4">
        <f>'Art. 121'!Q1039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4" customHeight="1" thickTop="1" thickBot="1" x14ac:dyDescent="0.3">
      <c r="A1082" s="323" t="s">
        <v>845</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4">
        <f>'Art. 121'!Q1040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4" customHeight="1" thickTop="1" thickBot="1" x14ac:dyDescent="0.3">
      <c r="A1083" s="323" t="s">
        <v>846</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4">
        <f>'Art. 121'!Q1041</f>
        <v>2</v>
      </c>
      <c r="AE1083" s="95">
        <f t="shared" si="187"/>
        <v>0.13297872340425532</v>
      </c>
      <c r="AF1083">
        <f t="shared" si="188"/>
        <v>1</v>
      </c>
      <c r="AG1083" s="92">
        <f t="shared" si="189"/>
        <v>1</v>
      </c>
      <c r="AH1083" s="96">
        <f t="shared" si="190"/>
        <v>1</v>
      </c>
      <c r="AI1083" s="97">
        <f t="shared" si="191"/>
        <v>6.25E-2</v>
      </c>
      <c r="AJ1083" s="97">
        <f t="shared" si="192"/>
        <v>6.25E-2</v>
      </c>
      <c r="AK1083" s="97">
        <f t="shared" si="193"/>
        <v>0.13297872340425532</v>
      </c>
    </row>
    <row r="1084" spans="1:37" ht="25.4" customHeight="1" thickTop="1" thickBot="1" x14ac:dyDescent="0.3">
      <c r="A1084" s="323" t="s">
        <v>211</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4">
        <f>'Art. 121'!Q1042</f>
        <v>2</v>
      </c>
      <c r="AE1084" s="95">
        <f t="shared" si="187"/>
        <v>0.13297872340425532</v>
      </c>
      <c r="AF1084">
        <f t="shared" si="188"/>
        <v>1</v>
      </c>
      <c r="AG1084" s="92">
        <f t="shared" si="189"/>
        <v>1</v>
      </c>
      <c r="AH1084" s="96">
        <f t="shared" si="190"/>
        <v>1</v>
      </c>
      <c r="AI1084" s="97">
        <f t="shared" si="191"/>
        <v>6.25E-2</v>
      </c>
      <c r="AJ1084" s="97">
        <f t="shared" si="192"/>
        <v>6.25E-2</v>
      </c>
      <c r="AK1084" s="97">
        <f t="shared" si="193"/>
        <v>0.13297872340425532</v>
      </c>
    </row>
    <row r="1085" spans="1:37" ht="25.4" customHeight="1" thickTop="1" thickBot="1" x14ac:dyDescent="0.3">
      <c r="A1085" s="323" t="s">
        <v>847</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4">
        <f>'Art. 121'!Q1043</f>
        <v>2</v>
      </c>
      <c r="AE1085" s="95">
        <f t="shared" si="187"/>
        <v>0.13297872340425532</v>
      </c>
      <c r="AF1085">
        <f t="shared" si="188"/>
        <v>1</v>
      </c>
      <c r="AG1085" s="92">
        <f t="shared" si="189"/>
        <v>1</v>
      </c>
      <c r="AH1085" s="96">
        <f t="shared" si="190"/>
        <v>1</v>
      </c>
      <c r="AI1085" s="97">
        <f t="shared" si="191"/>
        <v>6.25E-2</v>
      </c>
      <c r="AJ1085" s="97">
        <f t="shared" si="192"/>
        <v>6.25E-2</v>
      </c>
      <c r="AK1085" s="97">
        <f t="shared" si="193"/>
        <v>0.13297872340425532</v>
      </c>
    </row>
    <row r="1086" spans="1:37" ht="25.4" customHeight="1" thickTop="1" thickBot="1" x14ac:dyDescent="0.3">
      <c r="A1086" s="323" t="s">
        <v>848</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4">
        <f>'Art. 121'!Q1044</f>
        <v>2</v>
      </c>
      <c r="AE1086" s="95">
        <f t="shared" si="187"/>
        <v>0.13297872340425532</v>
      </c>
      <c r="AF1086">
        <f t="shared" si="188"/>
        <v>1</v>
      </c>
      <c r="AG1086" s="92">
        <f t="shared" si="189"/>
        <v>1</v>
      </c>
      <c r="AH1086" s="96">
        <f t="shared" si="190"/>
        <v>1</v>
      </c>
      <c r="AI1086" s="97">
        <f t="shared" si="191"/>
        <v>6.25E-2</v>
      </c>
      <c r="AJ1086" s="97">
        <f t="shared" si="192"/>
        <v>6.25E-2</v>
      </c>
      <c r="AK1086" s="97">
        <f t="shared" si="193"/>
        <v>0.13297872340425532</v>
      </c>
    </row>
    <row r="1087" spans="1:37" ht="25.4" customHeight="1" thickTop="1" thickBot="1" x14ac:dyDescent="0.3">
      <c r="A1087" s="323" t="s">
        <v>849</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4">
        <f>'Art. 121'!Q1045</f>
        <v>2</v>
      </c>
      <c r="AE1087" s="95">
        <f t="shared" si="187"/>
        <v>0.13297872340425532</v>
      </c>
      <c r="AF1087">
        <f t="shared" si="188"/>
        <v>1</v>
      </c>
      <c r="AG1087" s="92">
        <f t="shared" si="189"/>
        <v>1</v>
      </c>
      <c r="AH1087" s="96">
        <f t="shared" si="190"/>
        <v>1</v>
      </c>
      <c r="AI1087" s="97">
        <f t="shared" si="191"/>
        <v>6.25E-2</v>
      </c>
      <c r="AJ1087" s="97">
        <f t="shared" si="192"/>
        <v>6.25E-2</v>
      </c>
      <c r="AK1087" s="97">
        <f t="shared" si="193"/>
        <v>0.13297872340425532</v>
      </c>
    </row>
    <row r="1088" spans="1:37" ht="25.4" customHeight="1" thickTop="1" thickBot="1" x14ac:dyDescent="0.3">
      <c r="A1088" s="323" t="s">
        <v>850</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4">
        <f>'Art. 121'!Q1046</f>
        <v>2</v>
      </c>
      <c r="AE1088" s="95">
        <f t="shared" si="187"/>
        <v>0.13297872340425532</v>
      </c>
      <c r="AF1088">
        <f t="shared" si="188"/>
        <v>1</v>
      </c>
      <c r="AG1088" s="92">
        <f t="shared" si="189"/>
        <v>1</v>
      </c>
      <c r="AH1088" s="96">
        <f t="shared" si="190"/>
        <v>1</v>
      </c>
      <c r="AI1088" s="97">
        <f t="shared" si="191"/>
        <v>6.25E-2</v>
      </c>
      <c r="AJ1088" s="97">
        <f t="shared" si="192"/>
        <v>6.25E-2</v>
      </c>
      <c r="AK1088" s="97">
        <f t="shared" si="193"/>
        <v>0.13297872340425532</v>
      </c>
    </row>
    <row r="1089" spans="1:37" ht="25.4" customHeight="1" thickTop="1" thickBot="1" x14ac:dyDescent="0.3">
      <c r="A1089" s="323" t="s">
        <v>851</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4">
        <f>'Art. 121'!Q1047</f>
        <v>2</v>
      </c>
      <c r="AE1089" s="95">
        <f t="shared" si="187"/>
        <v>0.13297872340425532</v>
      </c>
      <c r="AF1089">
        <f t="shared" si="188"/>
        <v>1</v>
      </c>
      <c r="AG1089" s="92">
        <f t="shared" si="189"/>
        <v>1</v>
      </c>
      <c r="AH1089" s="96">
        <f t="shared" si="190"/>
        <v>1</v>
      </c>
      <c r="AI1089" s="97">
        <f t="shared" si="191"/>
        <v>6.25E-2</v>
      </c>
      <c r="AJ1089" s="97">
        <f t="shared" si="192"/>
        <v>6.25E-2</v>
      </c>
      <c r="AK1089" s="97">
        <f t="shared" si="193"/>
        <v>0.13297872340425532</v>
      </c>
    </row>
    <row r="1090" spans="1:37" ht="25.4" customHeight="1" thickTop="1" thickBot="1" x14ac:dyDescent="0.3">
      <c r="A1090" s="323" t="s">
        <v>852</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4">
        <f>'Art. 121'!Q1048</f>
        <v>2</v>
      </c>
      <c r="AE1090" s="95">
        <f t="shared" si="187"/>
        <v>0.13297872340425532</v>
      </c>
      <c r="AF1090">
        <f t="shared" si="188"/>
        <v>1</v>
      </c>
      <c r="AG1090" s="92">
        <f t="shared" si="189"/>
        <v>1</v>
      </c>
      <c r="AH1090" s="96">
        <f t="shared" si="190"/>
        <v>1</v>
      </c>
      <c r="AI1090" s="97">
        <f t="shared" si="191"/>
        <v>6.25E-2</v>
      </c>
      <c r="AJ1090" s="97">
        <f t="shared" si="192"/>
        <v>6.25E-2</v>
      </c>
      <c r="AK1090" s="97">
        <f t="shared" si="193"/>
        <v>0.13297872340425532</v>
      </c>
    </row>
    <row r="1091" spans="1:37" ht="25.4" customHeight="1" thickTop="1" thickBot="1" x14ac:dyDescent="0.3">
      <c r="A1091" s="323" t="s">
        <v>853</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4">
        <f>'Art. 121'!Q1049</f>
        <v>2</v>
      </c>
      <c r="AE1091" s="95">
        <f t="shared" si="187"/>
        <v>0.13297872340425532</v>
      </c>
      <c r="AF1091">
        <f t="shared" si="188"/>
        <v>1</v>
      </c>
      <c r="AG1091" s="92">
        <f t="shared" si="189"/>
        <v>1</v>
      </c>
      <c r="AH1091" s="96">
        <f t="shared" si="190"/>
        <v>1</v>
      </c>
      <c r="AI1091" s="97">
        <f t="shared" si="191"/>
        <v>6.25E-2</v>
      </c>
      <c r="AJ1091" s="97">
        <f t="shared" si="192"/>
        <v>6.25E-2</v>
      </c>
      <c r="AK1091" s="97">
        <f t="shared" si="193"/>
        <v>0.13297872340425532</v>
      </c>
    </row>
    <row r="1092" spans="1:37" ht="25.4" customHeight="1" thickTop="1" thickBot="1" x14ac:dyDescent="0.3">
      <c r="A1092" s="323" t="s">
        <v>854</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4">
        <f>'Art. 121'!Q1050</f>
        <v>2</v>
      </c>
      <c r="AE1092" s="95">
        <f t="shared" si="187"/>
        <v>0.13297872340425532</v>
      </c>
      <c r="AF1092">
        <f t="shared" si="188"/>
        <v>1</v>
      </c>
      <c r="AG1092" s="92">
        <f t="shared" si="189"/>
        <v>1</v>
      </c>
      <c r="AH1092" s="96">
        <f t="shared" si="190"/>
        <v>1</v>
      </c>
      <c r="AI1092" s="97">
        <f t="shared" si="191"/>
        <v>6.25E-2</v>
      </c>
      <c r="AJ1092" s="97">
        <f t="shared" si="192"/>
        <v>6.25E-2</v>
      </c>
      <c r="AK1092" s="97">
        <f t="shared" si="193"/>
        <v>0.13297872340425532</v>
      </c>
    </row>
    <row r="1093" spans="1:37" ht="25.4" customHeight="1" thickTop="1" x14ac:dyDescent="0.25">
      <c r="A1093" s="321" t="s">
        <v>2101</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5">
        <f>SUM(AE1077:AE1092)</f>
        <v>2.1276595744680842</v>
      </c>
      <c r="AF1093" s="65"/>
      <c r="AG1093" s="98">
        <f>SUM(AG1077:AG1092)</f>
        <v>16</v>
      </c>
      <c r="AH1093" s="99"/>
      <c r="AI1093" s="100"/>
      <c r="AJ1093" s="100"/>
      <c r="AK1093" s="100"/>
    </row>
    <row r="1094" spans="1:37" ht="25.4" customHeight="1" x14ac:dyDescent="0.25">
      <c r="A1094" s="308" t="s">
        <v>2102</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5">
        <f>AE1093/$AE$23*100</f>
        <v>99.999999999999957</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2" t="s">
        <v>111</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11" t="s">
        <v>99</v>
      </c>
      <c r="AE1096" s="112" t="s">
        <v>9</v>
      </c>
      <c r="AF1096" s="92" t="s">
        <v>1988</v>
      </c>
      <c r="AG1096" s="92" t="s">
        <v>1989</v>
      </c>
      <c r="AH1096" s="92" t="s">
        <v>1990</v>
      </c>
      <c r="AI1096" s="93" t="s">
        <v>1991</v>
      </c>
      <c r="AJ1096" s="92"/>
      <c r="AK1096" s="93" t="s">
        <v>1992</v>
      </c>
    </row>
    <row r="1097" spans="1:37" ht="25.4" customHeight="1" thickTop="1" thickBot="1" x14ac:dyDescent="0.3">
      <c r="A1097" s="323" t="s">
        <v>855</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4">
        <f>'Art. 121'!Q1053</f>
        <v>2</v>
      </c>
      <c r="AE1097" s="95">
        <f>IF(AG1097=1,AK1097,AG1097)</f>
        <v>0.42553191489361702</v>
      </c>
      <c r="AF1097">
        <f>AD1097/2</f>
        <v>1</v>
      </c>
      <c r="AG1097" s="92">
        <f>IF(AND(AF1097&gt;=0,AF1097&lt;=1),1,"No aplica")</f>
        <v>1</v>
      </c>
      <c r="AH1097" s="96">
        <f>AD1097/(AG1097*2)</f>
        <v>1</v>
      </c>
      <c r="AI1097" s="97">
        <f>IF(AG1097=1,AG1097/$AG$1102,"No aplica")</f>
        <v>0.2</v>
      </c>
      <c r="AJ1097" s="97">
        <f>AF1097*AI1097</f>
        <v>0.2</v>
      </c>
      <c r="AK1097" s="97">
        <f>AJ1097*$AE$23</f>
        <v>0.42553191489361702</v>
      </c>
    </row>
    <row r="1098" spans="1:37" ht="25.4" customHeight="1" thickTop="1" thickBot="1" x14ac:dyDescent="0.3">
      <c r="A1098" s="323" t="s">
        <v>200</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4">
        <f>'Art. 121'!Q1054</f>
        <v>2</v>
      </c>
      <c r="AE1098" s="95">
        <f>IF(AG1098=1,AK1098,AG1098)</f>
        <v>0.42553191489361702</v>
      </c>
      <c r="AF1098">
        <f>AD1098/2</f>
        <v>1</v>
      </c>
      <c r="AG1098" s="92">
        <f>IF(AND(AF1098&gt;=0,AF1098&lt;=1),1,"No aplica")</f>
        <v>1</v>
      </c>
      <c r="AH1098" s="96">
        <f>AD1098/(AG1098*2)</f>
        <v>1</v>
      </c>
      <c r="AI1098" s="97">
        <f>IF(AG1098=1,AG1098/$AG$1102,"No aplica")</f>
        <v>0.2</v>
      </c>
      <c r="AJ1098" s="97">
        <f>AF1098*AI1098</f>
        <v>0.2</v>
      </c>
      <c r="AK1098" s="97">
        <f>AJ1098*$AE$23</f>
        <v>0.42553191489361702</v>
      </c>
    </row>
    <row r="1099" spans="1:37" ht="25.4" customHeight="1" thickTop="1" thickBot="1" x14ac:dyDescent="0.3">
      <c r="A1099" s="323" t="s">
        <v>201</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4">
        <f>'Art. 121'!Q1055</f>
        <v>2</v>
      </c>
      <c r="AE1099" s="95">
        <f>IF(AG1099=1,AK1099,AG1099)</f>
        <v>0.42553191489361702</v>
      </c>
      <c r="AF1099">
        <f>AD1099/2</f>
        <v>1</v>
      </c>
      <c r="AG1099" s="92">
        <f>IF(AND(AF1099&gt;=0,AF1099&lt;=1),1,"No aplica")</f>
        <v>1</v>
      </c>
      <c r="AH1099" s="96">
        <f>AD1099/(AG1099*2)</f>
        <v>1</v>
      </c>
      <c r="AI1099" s="97">
        <f>IF(AG1099=1,AG1099/$AG$1102,"No aplica")</f>
        <v>0.2</v>
      </c>
      <c r="AJ1099" s="97">
        <f>AF1099*AI1099</f>
        <v>0.2</v>
      </c>
      <c r="AK1099" s="97">
        <f>AJ1099*$AE$23</f>
        <v>0.42553191489361702</v>
      </c>
    </row>
    <row r="1100" spans="1:37" ht="25.4" customHeight="1" thickTop="1" thickBot="1" x14ac:dyDescent="0.3">
      <c r="A1100" s="323" t="s">
        <v>202</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4">
        <f>'Art. 121'!Q1056</f>
        <v>2</v>
      </c>
      <c r="AE1100" s="95">
        <f>IF(AG1100=1,AK1100,AG1100)</f>
        <v>0.42553191489361702</v>
      </c>
      <c r="AF1100">
        <f>AD1100/2</f>
        <v>1</v>
      </c>
      <c r="AG1100" s="92">
        <f>IF(AND(AF1100&gt;=0,AF1100&lt;=1),1,"No aplica")</f>
        <v>1</v>
      </c>
      <c r="AH1100" s="96">
        <f>AD1100/(AG1100*2)</f>
        <v>1</v>
      </c>
      <c r="AI1100" s="97">
        <f>IF(AG1100=1,AG1100/$AG$1102,"No aplica")</f>
        <v>0.2</v>
      </c>
      <c r="AJ1100" s="97">
        <f>AF1100*AI1100</f>
        <v>0.2</v>
      </c>
      <c r="AK1100" s="97">
        <f>AJ1100*$AE$23</f>
        <v>0.42553191489361702</v>
      </c>
    </row>
    <row r="1101" spans="1:37" ht="25.4" customHeight="1" thickTop="1" thickBot="1" x14ac:dyDescent="0.3">
      <c r="A1101" s="323" t="s">
        <v>856</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4">
        <f>'Art. 121'!Q1057</f>
        <v>2</v>
      </c>
      <c r="AE1101" s="95">
        <f>IF(AG1101=1,AK1101,AG1101)</f>
        <v>0.42553191489361702</v>
      </c>
      <c r="AF1101">
        <f>AD1101/2</f>
        <v>1</v>
      </c>
      <c r="AG1101" s="92">
        <f>IF(AND(AF1101&gt;=0,AF1101&lt;=1),1,"No aplica")</f>
        <v>1</v>
      </c>
      <c r="AH1101" s="96">
        <f>AD1101/(AG1101*2)</f>
        <v>1</v>
      </c>
      <c r="AI1101" s="97">
        <f>IF(AG1101=1,AG1101/$AG$1102,"No aplica")</f>
        <v>0.2</v>
      </c>
      <c r="AJ1101" s="97">
        <f>AF1101*AI1101</f>
        <v>0.2</v>
      </c>
      <c r="AK1101" s="97">
        <f>AJ1101*$AE$23</f>
        <v>0.42553191489361702</v>
      </c>
    </row>
    <row r="1102" spans="1:37" ht="25.4" customHeight="1" thickTop="1" x14ac:dyDescent="0.25">
      <c r="A1102" s="321" t="s">
        <v>2103</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5">
        <f>SUM(AE1095:AE1101)</f>
        <v>2.1276595744680851</v>
      </c>
      <c r="AF1102" s="65"/>
      <c r="AG1102" s="98">
        <f>SUM(AG1097:AG1101)</f>
        <v>5</v>
      </c>
      <c r="AH1102" s="99"/>
      <c r="AI1102" s="100"/>
      <c r="AJ1102" s="100"/>
      <c r="AK1102" s="100"/>
    </row>
    <row r="1103" spans="1:37" ht="25.4" customHeight="1" x14ac:dyDescent="0.25">
      <c r="A1103" s="308" t="s">
        <v>2104</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857</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2" t="s">
        <v>76</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69" t="s">
        <v>99</v>
      </c>
      <c r="AE1109" s="113" t="s">
        <v>9</v>
      </c>
      <c r="AF1109" s="92" t="s">
        <v>1988</v>
      </c>
      <c r="AG1109" s="92" t="s">
        <v>1989</v>
      </c>
      <c r="AH1109" s="92" t="s">
        <v>1990</v>
      </c>
      <c r="AI1109" s="93" t="s">
        <v>1991</v>
      </c>
      <c r="AJ1109" s="92"/>
      <c r="AK1109" s="93" t="s">
        <v>1992</v>
      </c>
    </row>
    <row r="1110" spans="1:37" ht="25.4" customHeight="1" thickTop="1" thickBot="1" x14ac:dyDescent="0.3">
      <c r="A1110" s="323" t="s">
        <v>101</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4">
        <f>'Art. 121'!Q1066</f>
        <v>2</v>
      </c>
      <c r="AE1110" s="95">
        <f t="shared" ref="AE1110:AE1131" si="194">IF(AG1110=1,AK1110,AG1110)</f>
        <v>9.6711798839458421E-2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9.6711798839458421E-2</v>
      </c>
    </row>
    <row r="1111" spans="1:37" ht="25.4" customHeight="1" thickTop="1" thickBot="1" x14ac:dyDescent="0.3">
      <c r="A1111" s="323" t="s">
        <v>141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4">
        <f>'Art. 121'!Q1067</f>
        <v>2</v>
      </c>
      <c r="AE1111" s="95">
        <f t="shared" si="194"/>
        <v>9.6711798839458421E-2</v>
      </c>
      <c r="AF1111">
        <f t="shared" si="195"/>
        <v>1</v>
      </c>
      <c r="AG1111" s="92">
        <f t="shared" si="196"/>
        <v>1</v>
      </c>
      <c r="AH1111" s="96">
        <f t="shared" si="197"/>
        <v>1</v>
      </c>
      <c r="AI1111" s="97">
        <f t="shared" si="198"/>
        <v>4.5454545454545456E-2</v>
      </c>
      <c r="AJ1111" s="97">
        <f t="shared" si="199"/>
        <v>4.5454545454545456E-2</v>
      </c>
      <c r="AK1111" s="97">
        <f t="shared" si="200"/>
        <v>9.6711798839458421E-2</v>
      </c>
    </row>
    <row r="1112" spans="1:37" ht="25.4" customHeight="1" thickTop="1" thickBot="1" x14ac:dyDescent="0.3">
      <c r="A1112" s="323" t="s">
        <v>859</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4">
        <f>'Art. 121'!Q1068</f>
        <v>2</v>
      </c>
      <c r="AE1112" s="95">
        <f t="shared" si="194"/>
        <v>9.6711798839458421E-2</v>
      </c>
      <c r="AF1112">
        <f t="shared" si="195"/>
        <v>1</v>
      </c>
      <c r="AG1112" s="92">
        <f t="shared" si="196"/>
        <v>1</v>
      </c>
      <c r="AH1112" s="96">
        <f t="shared" si="197"/>
        <v>1</v>
      </c>
      <c r="AI1112" s="97">
        <f t="shared" si="198"/>
        <v>4.5454545454545456E-2</v>
      </c>
      <c r="AJ1112" s="97">
        <f t="shared" si="199"/>
        <v>4.5454545454545456E-2</v>
      </c>
      <c r="AK1112" s="97">
        <f t="shared" si="200"/>
        <v>9.6711798839458421E-2</v>
      </c>
    </row>
    <row r="1113" spans="1:37" ht="25.4" customHeight="1" thickTop="1" thickBot="1" x14ac:dyDescent="0.3">
      <c r="A1113" s="323" t="s">
        <v>860</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4">
        <f>'Art. 121'!Q1070</f>
        <v>2</v>
      </c>
      <c r="AE1113" s="95">
        <f t="shared" si="194"/>
        <v>9.6711798839458421E-2</v>
      </c>
      <c r="AF1113">
        <f t="shared" si="195"/>
        <v>1</v>
      </c>
      <c r="AG1113" s="92">
        <f t="shared" si="196"/>
        <v>1</v>
      </c>
      <c r="AH1113" s="96">
        <f t="shared" si="197"/>
        <v>1</v>
      </c>
      <c r="AI1113" s="97">
        <f t="shared" si="198"/>
        <v>4.5454545454545456E-2</v>
      </c>
      <c r="AJ1113" s="97">
        <f t="shared" si="199"/>
        <v>4.5454545454545456E-2</v>
      </c>
      <c r="AK1113" s="97">
        <f t="shared" si="200"/>
        <v>9.6711798839458421E-2</v>
      </c>
    </row>
    <row r="1114" spans="1:37" ht="25.4" customHeight="1" thickTop="1" thickBot="1" x14ac:dyDescent="0.3">
      <c r="A1114" s="323" t="s">
        <v>861</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4">
        <f>'Art. 121'!Q1071</f>
        <v>2</v>
      </c>
      <c r="AE1114" s="95">
        <f t="shared" si="194"/>
        <v>9.6711798839458421E-2</v>
      </c>
      <c r="AF1114">
        <f t="shared" si="195"/>
        <v>1</v>
      </c>
      <c r="AG1114" s="92">
        <f t="shared" si="196"/>
        <v>1</v>
      </c>
      <c r="AH1114" s="96">
        <f t="shared" si="197"/>
        <v>1</v>
      </c>
      <c r="AI1114" s="97">
        <f t="shared" si="198"/>
        <v>4.5454545454545456E-2</v>
      </c>
      <c r="AJ1114" s="97">
        <f t="shared" si="199"/>
        <v>4.5454545454545456E-2</v>
      </c>
      <c r="AK1114" s="97">
        <f t="shared" si="200"/>
        <v>9.6711798839458421E-2</v>
      </c>
    </row>
    <row r="1115" spans="1:37" ht="25.4" customHeight="1" thickTop="1" thickBot="1" x14ac:dyDescent="0.3">
      <c r="A1115" s="323" t="s">
        <v>862</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4">
        <f>'Art. 121'!Q1072</f>
        <v>2</v>
      </c>
      <c r="AE1115" s="95">
        <f t="shared" si="194"/>
        <v>9.6711798839458421E-2</v>
      </c>
      <c r="AF1115">
        <f t="shared" si="195"/>
        <v>1</v>
      </c>
      <c r="AG1115" s="92">
        <f t="shared" si="196"/>
        <v>1</v>
      </c>
      <c r="AH1115" s="96">
        <f t="shared" si="197"/>
        <v>1</v>
      </c>
      <c r="AI1115" s="97">
        <f t="shared" si="198"/>
        <v>4.5454545454545456E-2</v>
      </c>
      <c r="AJ1115" s="97">
        <f t="shared" si="199"/>
        <v>4.5454545454545456E-2</v>
      </c>
      <c r="AK1115" s="97">
        <f t="shared" si="200"/>
        <v>9.6711798839458421E-2</v>
      </c>
    </row>
    <row r="1116" spans="1:37" ht="25.4" customHeight="1" thickTop="1" thickBot="1" x14ac:dyDescent="0.3">
      <c r="A1116" s="323" t="s">
        <v>863</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4">
        <f>'Art. 121'!Q1073</f>
        <v>2</v>
      </c>
      <c r="AE1116" s="95">
        <f t="shared" si="194"/>
        <v>9.6711798839458421E-2</v>
      </c>
      <c r="AF1116">
        <f t="shared" si="195"/>
        <v>1</v>
      </c>
      <c r="AG1116" s="92">
        <f t="shared" si="196"/>
        <v>1</v>
      </c>
      <c r="AH1116" s="96">
        <f t="shared" si="197"/>
        <v>1</v>
      </c>
      <c r="AI1116" s="97">
        <f t="shared" si="198"/>
        <v>4.5454545454545456E-2</v>
      </c>
      <c r="AJ1116" s="97">
        <f t="shared" si="199"/>
        <v>4.5454545454545456E-2</v>
      </c>
      <c r="AK1116" s="97">
        <f t="shared" si="200"/>
        <v>9.6711798839458421E-2</v>
      </c>
    </row>
    <row r="1117" spans="1:37" ht="25.4" customHeight="1" thickTop="1" thickBot="1" x14ac:dyDescent="0.3">
      <c r="A1117" s="323" t="s">
        <v>864</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4">
        <f>'Art. 121'!Q1074</f>
        <v>2</v>
      </c>
      <c r="AE1117" s="95">
        <f t="shared" si="194"/>
        <v>9.6711798839458421E-2</v>
      </c>
      <c r="AF1117">
        <f t="shared" si="195"/>
        <v>1</v>
      </c>
      <c r="AG1117" s="92">
        <f t="shared" si="196"/>
        <v>1</v>
      </c>
      <c r="AH1117" s="96">
        <f t="shared" si="197"/>
        <v>1</v>
      </c>
      <c r="AI1117" s="97">
        <f t="shared" si="198"/>
        <v>4.5454545454545456E-2</v>
      </c>
      <c r="AJ1117" s="97">
        <f t="shared" si="199"/>
        <v>4.5454545454545456E-2</v>
      </c>
      <c r="AK1117" s="97">
        <f t="shared" si="200"/>
        <v>9.6711798839458421E-2</v>
      </c>
    </row>
    <row r="1118" spans="1:37" ht="25.4" customHeight="1" thickTop="1" thickBot="1" x14ac:dyDescent="0.3">
      <c r="A1118" s="323" t="s">
        <v>865</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4">
        <f>'Art. 121'!Q1074</f>
        <v>2</v>
      </c>
      <c r="AE1118" s="95">
        <f t="shared" si="194"/>
        <v>9.6711798839458421E-2</v>
      </c>
      <c r="AF1118">
        <f t="shared" si="195"/>
        <v>1</v>
      </c>
      <c r="AG1118" s="92">
        <f t="shared" si="196"/>
        <v>1</v>
      </c>
      <c r="AH1118" s="96">
        <f t="shared" si="197"/>
        <v>1</v>
      </c>
      <c r="AI1118" s="97">
        <f t="shared" si="198"/>
        <v>4.5454545454545456E-2</v>
      </c>
      <c r="AJ1118" s="97">
        <f t="shared" si="199"/>
        <v>4.5454545454545456E-2</v>
      </c>
      <c r="AK1118" s="97">
        <f t="shared" si="200"/>
        <v>9.6711798839458421E-2</v>
      </c>
    </row>
    <row r="1119" spans="1:37" ht="25.4" customHeight="1" thickTop="1" thickBot="1" x14ac:dyDescent="0.3">
      <c r="A1119" s="323" t="s">
        <v>866</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4">
        <f>'Art. 121'!Q1075</f>
        <v>2</v>
      </c>
      <c r="AE1119" s="95">
        <f t="shared" si="194"/>
        <v>9.6711798839458421E-2</v>
      </c>
      <c r="AF1119">
        <f t="shared" si="195"/>
        <v>1</v>
      </c>
      <c r="AG1119" s="92">
        <f t="shared" si="196"/>
        <v>1</v>
      </c>
      <c r="AH1119" s="96">
        <f t="shared" si="197"/>
        <v>1</v>
      </c>
      <c r="AI1119" s="97">
        <f t="shared" si="198"/>
        <v>4.5454545454545456E-2</v>
      </c>
      <c r="AJ1119" s="97">
        <f t="shared" si="199"/>
        <v>4.5454545454545456E-2</v>
      </c>
      <c r="AK1119" s="97">
        <f t="shared" si="200"/>
        <v>9.6711798839458421E-2</v>
      </c>
    </row>
    <row r="1120" spans="1:37" ht="25.4" customHeight="1" thickTop="1" thickBot="1" x14ac:dyDescent="0.3">
      <c r="A1120" s="323" t="s">
        <v>867</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4">
        <f>'Art. 121'!Q1076</f>
        <v>2</v>
      </c>
      <c r="AE1120" s="95">
        <f t="shared" si="194"/>
        <v>9.6711798839458421E-2</v>
      </c>
      <c r="AF1120">
        <f t="shared" si="195"/>
        <v>1</v>
      </c>
      <c r="AG1120" s="92">
        <f t="shared" si="196"/>
        <v>1</v>
      </c>
      <c r="AH1120" s="96">
        <f t="shared" si="197"/>
        <v>1</v>
      </c>
      <c r="AI1120" s="97">
        <f t="shared" si="198"/>
        <v>4.5454545454545456E-2</v>
      </c>
      <c r="AJ1120" s="97">
        <f t="shared" si="199"/>
        <v>4.5454545454545456E-2</v>
      </c>
      <c r="AK1120" s="97">
        <f t="shared" si="200"/>
        <v>9.6711798839458421E-2</v>
      </c>
    </row>
    <row r="1121" spans="1:37" ht="25.4" customHeight="1" thickTop="1" thickBot="1" x14ac:dyDescent="0.3">
      <c r="A1121" s="323" t="s">
        <v>868</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4">
        <f>'Art. 121'!Q1077</f>
        <v>2</v>
      </c>
      <c r="AE1121" s="95">
        <f t="shared" si="194"/>
        <v>9.6711798839458421E-2</v>
      </c>
      <c r="AF1121">
        <f t="shared" si="195"/>
        <v>1</v>
      </c>
      <c r="AG1121" s="92">
        <f t="shared" si="196"/>
        <v>1</v>
      </c>
      <c r="AH1121" s="96">
        <f t="shared" si="197"/>
        <v>1</v>
      </c>
      <c r="AI1121" s="97">
        <f t="shared" si="198"/>
        <v>4.5454545454545456E-2</v>
      </c>
      <c r="AJ1121" s="97">
        <f t="shared" si="199"/>
        <v>4.5454545454545456E-2</v>
      </c>
      <c r="AK1121" s="97">
        <f t="shared" si="200"/>
        <v>9.6711798839458421E-2</v>
      </c>
    </row>
    <row r="1122" spans="1:37" ht="25.4" customHeight="1" thickTop="1" thickBot="1" x14ac:dyDescent="0.3">
      <c r="A1122" s="323" t="s">
        <v>869</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4">
        <f>'Art. 121'!Q1078</f>
        <v>2</v>
      </c>
      <c r="AE1122" s="95">
        <f t="shared" si="194"/>
        <v>9.6711798839458421E-2</v>
      </c>
      <c r="AF1122">
        <f t="shared" si="195"/>
        <v>1</v>
      </c>
      <c r="AG1122" s="92">
        <f t="shared" si="196"/>
        <v>1</v>
      </c>
      <c r="AH1122" s="96">
        <f t="shared" si="197"/>
        <v>1</v>
      </c>
      <c r="AI1122" s="97">
        <f t="shared" si="198"/>
        <v>4.5454545454545456E-2</v>
      </c>
      <c r="AJ1122" s="97">
        <f t="shared" si="199"/>
        <v>4.5454545454545456E-2</v>
      </c>
      <c r="AK1122" s="97">
        <f t="shared" si="200"/>
        <v>9.6711798839458421E-2</v>
      </c>
    </row>
    <row r="1123" spans="1:37" ht="25.4" customHeight="1" thickTop="1" thickBot="1" x14ac:dyDescent="0.3">
      <c r="A1123" s="323" t="s">
        <v>870</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4">
        <f>'Art. 121'!Q1079</f>
        <v>2</v>
      </c>
      <c r="AE1123" s="95">
        <f t="shared" si="194"/>
        <v>9.6711798839458421E-2</v>
      </c>
      <c r="AF1123">
        <f t="shared" si="195"/>
        <v>1</v>
      </c>
      <c r="AG1123" s="92">
        <f t="shared" si="196"/>
        <v>1</v>
      </c>
      <c r="AH1123" s="96">
        <f t="shared" si="197"/>
        <v>1</v>
      </c>
      <c r="AI1123" s="97">
        <f t="shared" si="198"/>
        <v>4.5454545454545456E-2</v>
      </c>
      <c r="AJ1123" s="97">
        <f t="shared" si="199"/>
        <v>4.5454545454545456E-2</v>
      </c>
      <c r="AK1123" s="97">
        <f t="shared" si="200"/>
        <v>9.6711798839458421E-2</v>
      </c>
    </row>
    <row r="1124" spans="1:37" ht="25.4" customHeight="1" thickTop="1" thickBot="1" x14ac:dyDescent="0.3">
      <c r="A1124" s="323" t="s">
        <v>871</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4">
        <f>'Art. 121'!Q1080</f>
        <v>2</v>
      </c>
      <c r="AE1124" s="95">
        <f t="shared" si="194"/>
        <v>9.6711798839458421E-2</v>
      </c>
      <c r="AF1124">
        <f t="shared" si="195"/>
        <v>1</v>
      </c>
      <c r="AG1124" s="92">
        <f t="shared" si="196"/>
        <v>1</v>
      </c>
      <c r="AH1124" s="96">
        <f t="shared" si="197"/>
        <v>1</v>
      </c>
      <c r="AI1124" s="97">
        <f t="shared" si="198"/>
        <v>4.5454545454545456E-2</v>
      </c>
      <c r="AJ1124" s="97">
        <f t="shared" si="199"/>
        <v>4.5454545454545456E-2</v>
      </c>
      <c r="AK1124" s="97">
        <f t="shared" si="200"/>
        <v>9.6711798839458421E-2</v>
      </c>
    </row>
    <row r="1125" spans="1:37" ht="25.4" customHeight="1" thickTop="1" thickBot="1" x14ac:dyDescent="0.3">
      <c r="A1125" s="323" t="s">
        <v>872</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4">
        <f>'Art. 121'!Q1081</f>
        <v>2</v>
      </c>
      <c r="AE1125" s="95">
        <f t="shared" si="194"/>
        <v>9.6711798839458421E-2</v>
      </c>
      <c r="AF1125">
        <f t="shared" si="195"/>
        <v>1</v>
      </c>
      <c r="AG1125" s="92">
        <f t="shared" si="196"/>
        <v>1</v>
      </c>
      <c r="AH1125" s="96">
        <f t="shared" si="197"/>
        <v>1</v>
      </c>
      <c r="AI1125" s="97">
        <f t="shared" si="198"/>
        <v>4.5454545454545456E-2</v>
      </c>
      <c r="AJ1125" s="97">
        <f t="shared" si="199"/>
        <v>4.5454545454545456E-2</v>
      </c>
      <c r="AK1125" s="97">
        <f t="shared" si="200"/>
        <v>9.6711798839458421E-2</v>
      </c>
    </row>
    <row r="1126" spans="1:37" ht="25.4" customHeight="1" thickTop="1" thickBot="1" x14ac:dyDescent="0.3">
      <c r="A1126" s="323" t="s">
        <v>873</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4">
        <f>'Art. 121'!Q1082</f>
        <v>2</v>
      </c>
      <c r="AE1126" s="95">
        <f t="shared" si="194"/>
        <v>9.6711798839458421E-2</v>
      </c>
      <c r="AF1126">
        <f t="shared" si="195"/>
        <v>1</v>
      </c>
      <c r="AG1126" s="92">
        <f t="shared" si="196"/>
        <v>1</v>
      </c>
      <c r="AH1126" s="96">
        <f t="shared" si="197"/>
        <v>1</v>
      </c>
      <c r="AI1126" s="97">
        <f t="shared" si="198"/>
        <v>4.5454545454545456E-2</v>
      </c>
      <c r="AJ1126" s="97">
        <f t="shared" si="199"/>
        <v>4.5454545454545456E-2</v>
      </c>
      <c r="AK1126" s="97">
        <f t="shared" si="200"/>
        <v>9.6711798839458421E-2</v>
      </c>
    </row>
    <row r="1127" spans="1:37" ht="25.4" customHeight="1" thickTop="1" thickBot="1" x14ac:dyDescent="0.3">
      <c r="A1127" s="323" t="s">
        <v>874</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4">
        <f>'Art. 121'!Q1083</f>
        <v>2</v>
      </c>
      <c r="AE1127" s="95">
        <f t="shared" si="194"/>
        <v>9.6711798839458421E-2</v>
      </c>
      <c r="AF1127">
        <f t="shared" si="195"/>
        <v>1</v>
      </c>
      <c r="AG1127" s="92">
        <f t="shared" si="196"/>
        <v>1</v>
      </c>
      <c r="AH1127" s="96">
        <f t="shared" si="197"/>
        <v>1</v>
      </c>
      <c r="AI1127" s="97">
        <f t="shared" si="198"/>
        <v>4.5454545454545456E-2</v>
      </c>
      <c r="AJ1127" s="97">
        <f t="shared" si="199"/>
        <v>4.5454545454545456E-2</v>
      </c>
      <c r="AK1127" s="97">
        <f t="shared" si="200"/>
        <v>9.6711798839458421E-2</v>
      </c>
    </row>
    <row r="1128" spans="1:37" ht="25.4" customHeight="1" thickTop="1" thickBot="1" x14ac:dyDescent="0.3">
      <c r="A1128" s="323" t="s">
        <v>875</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4">
        <f>'Art. 121'!Q1084</f>
        <v>2</v>
      </c>
      <c r="AE1128" s="95">
        <f t="shared" si="194"/>
        <v>9.6711798839458421E-2</v>
      </c>
      <c r="AF1128">
        <f t="shared" si="195"/>
        <v>1</v>
      </c>
      <c r="AG1128" s="92">
        <f t="shared" si="196"/>
        <v>1</v>
      </c>
      <c r="AH1128" s="96">
        <f t="shared" si="197"/>
        <v>1</v>
      </c>
      <c r="AI1128" s="97">
        <f t="shared" si="198"/>
        <v>4.5454545454545456E-2</v>
      </c>
      <c r="AJ1128" s="97">
        <f t="shared" si="199"/>
        <v>4.5454545454545456E-2</v>
      </c>
      <c r="AK1128" s="97">
        <f t="shared" si="200"/>
        <v>9.6711798839458421E-2</v>
      </c>
    </row>
    <row r="1129" spans="1:37" ht="25.4" customHeight="1" thickTop="1" thickBot="1" x14ac:dyDescent="0.3">
      <c r="A1129" s="323" t="s">
        <v>876</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4">
        <f>'Art. 121'!Q1085</f>
        <v>2</v>
      </c>
      <c r="AE1129" s="95">
        <f t="shared" si="194"/>
        <v>9.6711798839458421E-2</v>
      </c>
      <c r="AF1129">
        <f t="shared" si="195"/>
        <v>1</v>
      </c>
      <c r="AG1129" s="92">
        <f t="shared" si="196"/>
        <v>1</v>
      </c>
      <c r="AH1129" s="96">
        <f t="shared" si="197"/>
        <v>1</v>
      </c>
      <c r="AI1129" s="97">
        <f t="shared" si="198"/>
        <v>4.5454545454545456E-2</v>
      </c>
      <c r="AJ1129" s="97">
        <f t="shared" si="199"/>
        <v>4.5454545454545456E-2</v>
      </c>
      <c r="AK1129" s="97">
        <f t="shared" si="200"/>
        <v>9.6711798839458421E-2</v>
      </c>
    </row>
    <row r="1130" spans="1:37" ht="25.4" customHeight="1" thickTop="1" thickBot="1" x14ac:dyDescent="0.3">
      <c r="A1130" s="323" t="s">
        <v>877</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4">
        <f>'Art. 121'!Q1086</f>
        <v>2</v>
      </c>
      <c r="AE1130" s="95">
        <f t="shared" si="194"/>
        <v>9.6711798839458421E-2</v>
      </c>
      <c r="AF1130">
        <f t="shared" si="195"/>
        <v>1</v>
      </c>
      <c r="AG1130" s="92">
        <f t="shared" si="196"/>
        <v>1</v>
      </c>
      <c r="AH1130" s="96">
        <f t="shared" si="197"/>
        <v>1</v>
      </c>
      <c r="AI1130" s="97">
        <f t="shared" si="198"/>
        <v>4.5454545454545456E-2</v>
      </c>
      <c r="AJ1130" s="97">
        <f t="shared" si="199"/>
        <v>4.5454545454545456E-2</v>
      </c>
      <c r="AK1130" s="97">
        <f t="shared" si="200"/>
        <v>9.6711798839458421E-2</v>
      </c>
    </row>
    <row r="1131" spans="1:37" ht="25.4" customHeight="1" thickTop="1" thickBot="1" x14ac:dyDescent="0.3">
      <c r="A1131" s="323" t="s">
        <v>878</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4">
        <f>'Art. 121'!Q1087</f>
        <v>2</v>
      </c>
      <c r="AE1131" s="95">
        <f t="shared" si="194"/>
        <v>9.6711798839458421E-2</v>
      </c>
      <c r="AF1131">
        <f t="shared" si="195"/>
        <v>1</v>
      </c>
      <c r="AG1131" s="92">
        <f t="shared" si="196"/>
        <v>1</v>
      </c>
      <c r="AH1131" s="96">
        <f t="shared" si="197"/>
        <v>1</v>
      </c>
      <c r="AI1131" s="97">
        <f t="shared" si="198"/>
        <v>4.5454545454545456E-2</v>
      </c>
      <c r="AJ1131" s="97">
        <f t="shared" si="199"/>
        <v>4.5454545454545456E-2</v>
      </c>
      <c r="AK1131" s="97">
        <f t="shared" si="200"/>
        <v>9.6711798839458421E-2</v>
      </c>
    </row>
    <row r="1132" spans="1:37" ht="25.4" customHeight="1" thickTop="1" x14ac:dyDescent="0.25">
      <c r="A1132" s="321" t="s">
        <v>2105</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5">
        <f>SUM(AE1110:AE1131)</f>
        <v>2.1276595744680851</v>
      </c>
      <c r="AF1132" s="65"/>
      <c r="AG1132" s="98">
        <f>SUM(AG1110:AG1131)</f>
        <v>22</v>
      </c>
      <c r="AH1132" s="99"/>
      <c r="AI1132" s="100"/>
      <c r="AJ1132" s="100"/>
      <c r="AK1132" s="100"/>
    </row>
    <row r="1133" spans="1:37" ht="25.4" customHeight="1" x14ac:dyDescent="0.25">
      <c r="A1133" s="308" t="s">
        <v>2106</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5">
        <f>AE1132/$AE$23*100</f>
        <v>100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2" t="s">
        <v>111</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11" t="s">
        <v>99</v>
      </c>
      <c r="AE1135" s="112" t="s">
        <v>9</v>
      </c>
      <c r="AF1135" s="92" t="s">
        <v>1988</v>
      </c>
      <c r="AG1135" s="92" t="s">
        <v>1989</v>
      </c>
      <c r="AH1135" s="92" t="s">
        <v>1990</v>
      </c>
      <c r="AI1135" s="93" t="s">
        <v>1991</v>
      </c>
      <c r="AJ1135" s="92"/>
      <c r="AK1135" s="93" t="s">
        <v>1992</v>
      </c>
    </row>
    <row r="1136" spans="1:37" ht="25.4" customHeight="1" thickTop="1" thickBot="1" x14ac:dyDescent="0.3">
      <c r="A1136" s="323" t="s">
        <v>385</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4">
        <f>'Art. 121'!Q1090</f>
        <v>2</v>
      </c>
      <c r="AE1136" s="95">
        <f>IF(AG1136=1,AK1136,AG1136)</f>
        <v>0.42553191489361702</v>
      </c>
      <c r="AF1136">
        <f>AD1136/2</f>
        <v>1</v>
      </c>
      <c r="AG1136" s="92">
        <f>IF(AND(AF1136&gt;=0,AF1136&lt;=1),1,"No aplica")</f>
        <v>1</v>
      </c>
      <c r="AH1136" s="96">
        <f>AD1136/(AG1136*2)</f>
        <v>1</v>
      </c>
      <c r="AI1136" s="97">
        <f>IF(AG1136=1,AG1136/$AG$1141,"No aplica")</f>
        <v>0.2</v>
      </c>
      <c r="AJ1136" s="97">
        <f>AF1136*AI1136</f>
        <v>0.2</v>
      </c>
      <c r="AK1136" s="97">
        <f>AJ1136*$AE$23</f>
        <v>0.42553191489361702</v>
      </c>
    </row>
    <row r="1137" spans="1:37" ht="25.4" customHeight="1" thickTop="1" thickBot="1" x14ac:dyDescent="0.3">
      <c r="A1137" s="323" t="s">
        <v>386</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4">
        <f>'Art. 121'!Q1091</f>
        <v>2</v>
      </c>
      <c r="AE1137" s="95">
        <f>IF(AG1137=1,AK1137,AG1137)</f>
        <v>0.42553191489361702</v>
      </c>
      <c r="AF1137">
        <f>AD1137/2</f>
        <v>1</v>
      </c>
      <c r="AG1137" s="92">
        <f>IF(AND(AF1137&gt;=0,AF1137&lt;=1),1,"No aplica")</f>
        <v>1</v>
      </c>
      <c r="AH1137" s="96">
        <f>AD1137/(AG1137*2)</f>
        <v>1</v>
      </c>
      <c r="AI1137" s="97">
        <f>IF(AG1137=1,AG1137/$AG$1141,"No aplica")</f>
        <v>0.2</v>
      </c>
      <c r="AJ1137" s="97">
        <f>AF1137*AI1137</f>
        <v>0.2</v>
      </c>
      <c r="AK1137" s="97">
        <f>AJ1137*$AE$23</f>
        <v>0.42553191489361702</v>
      </c>
    </row>
    <row r="1138" spans="1:37" ht="25.4" customHeight="1" thickTop="1" thickBot="1" x14ac:dyDescent="0.3">
      <c r="A1138" s="323" t="s">
        <v>387</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4">
        <f>'Art. 121'!Q1092</f>
        <v>2</v>
      </c>
      <c r="AE1138" s="95">
        <f>IF(AG1138=1,AK1138,AG1138)</f>
        <v>0.42553191489361702</v>
      </c>
      <c r="AF1138">
        <f>AD1138/2</f>
        <v>1</v>
      </c>
      <c r="AG1138" s="92">
        <f>IF(AND(AF1138&gt;=0,AF1138&lt;=1),1,"No aplica")</f>
        <v>1</v>
      </c>
      <c r="AH1138" s="96">
        <f>AD1138/(AG1138*2)</f>
        <v>1</v>
      </c>
      <c r="AI1138" s="97">
        <f>IF(AG1138=1,AG1138/$AG$1141,"No aplica")</f>
        <v>0.2</v>
      </c>
      <c r="AJ1138" s="97">
        <f>AF1138*AI1138</f>
        <v>0.2</v>
      </c>
      <c r="AK1138" s="97">
        <f>AJ1138*$AE$23</f>
        <v>0.42553191489361702</v>
      </c>
    </row>
    <row r="1139" spans="1:37" ht="25.4" customHeight="1" thickTop="1" thickBot="1" x14ac:dyDescent="0.3">
      <c r="A1139" s="323" t="s">
        <v>388</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4">
        <f>'Art. 121'!Q1093</f>
        <v>2</v>
      </c>
      <c r="AE1139" s="95">
        <f>IF(AG1139=1,AK1139,AG1139)</f>
        <v>0.42553191489361702</v>
      </c>
      <c r="AF1139">
        <f>AD1139/2</f>
        <v>1</v>
      </c>
      <c r="AG1139" s="92">
        <f>IF(AND(AF1139&gt;=0,AF1139&lt;=1),1,"No aplica")</f>
        <v>1</v>
      </c>
      <c r="AH1139" s="96">
        <f>AD1139/(AG1139*2)</f>
        <v>1</v>
      </c>
      <c r="AI1139" s="97">
        <f>IF(AG1139=1,AG1139/$AG$1141,"No aplica")</f>
        <v>0.2</v>
      </c>
      <c r="AJ1139" s="97">
        <f>AF1139*AI1139</f>
        <v>0.2</v>
      </c>
      <c r="AK1139" s="97">
        <f>AJ1139*$AE$23</f>
        <v>0.42553191489361702</v>
      </c>
    </row>
    <row r="1140" spans="1:37" ht="25.4" customHeight="1" thickTop="1" thickBot="1" x14ac:dyDescent="0.3">
      <c r="A1140" s="323" t="s">
        <v>880</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4">
        <f>'Art. 121'!Q1094</f>
        <v>2</v>
      </c>
      <c r="AE1140" s="95">
        <f>IF(AG1140=1,AK1140,AG1140)</f>
        <v>0.42553191489361702</v>
      </c>
      <c r="AF1140">
        <f>AD1140/2</f>
        <v>1</v>
      </c>
      <c r="AG1140" s="92">
        <f>IF(AND(AF1140&gt;=0,AF1140&lt;=1),1,"No aplica")</f>
        <v>1</v>
      </c>
      <c r="AH1140" s="96">
        <f>AD1140/(AG1140*2)</f>
        <v>1</v>
      </c>
      <c r="AI1140" s="97">
        <f>IF(AG1140=1,AG1140/$AG$1141,"No aplica")</f>
        <v>0.2</v>
      </c>
      <c r="AJ1140" s="97">
        <f>AF1140*AI1140</f>
        <v>0.2</v>
      </c>
      <c r="AK1140" s="97">
        <f>AJ1140*$AE$23</f>
        <v>0.42553191489361702</v>
      </c>
    </row>
    <row r="1141" spans="1:37" ht="25.4" customHeight="1" thickTop="1" x14ac:dyDescent="0.25">
      <c r="A1141" s="321" t="s">
        <v>2107</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5">
        <f>SUM(AE1134:AE1140)</f>
        <v>2.1276595744680851</v>
      </c>
      <c r="AF1141" s="65"/>
      <c r="AG1141" s="98">
        <f>SUM(AG1136:AG1140)</f>
        <v>5</v>
      </c>
      <c r="AH1141" s="99"/>
      <c r="AI1141" s="100"/>
      <c r="AJ1141" s="100"/>
      <c r="AK1141" s="100"/>
    </row>
    <row r="1142" spans="1:37" ht="25.4" customHeight="1" x14ac:dyDescent="0.25">
      <c r="A1142" s="308" t="s">
        <v>2108</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881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2" t="s">
        <v>76</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69" t="s">
        <v>99</v>
      </c>
      <c r="AE1148" s="113" t="s">
        <v>9</v>
      </c>
      <c r="AF1148" s="92" t="s">
        <v>1988</v>
      </c>
      <c r="AG1148" s="92" t="s">
        <v>1989</v>
      </c>
      <c r="AH1148" s="92" t="s">
        <v>1990</v>
      </c>
      <c r="AI1148" s="93" t="s">
        <v>1991</v>
      </c>
      <c r="AJ1148" s="92"/>
      <c r="AK1148" s="93" t="s">
        <v>1992</v>
      </c>
    </row>
    <row r="1149" spans="1:37" ht="25.4" customHeight="1" thickTop="1" thickBot="1" x14ac:dyDescent="0.3">
      <c r="A1149" s="323" t="s">
        <v>101</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3" t="s">
        <v>141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3" t="s">
        <v>884</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3" t="s">
        <v>885</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3" t="s">
        <v>886</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3" t="s">
        <v>887</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3" t="s">
        <v>888</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3" t="s">
        <v>889</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3" t="s">
        <v>890</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3" t="s">
        <v>435</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3" t="s">
        <v>891</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3" t="s">
        <v>892</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3" t="s">
        <v>893</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3" t="s">
        <v>894</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3" t="s">
        <v>895</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3" t="s">
        <v>896</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3" t="s">
        <v>897</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3" t="s">
        <v>898</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3" t="s">
        <v>899</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3" t="s">
        <v>900</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3" t="s">
        <v>901</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21" t="s">
        <v>2109</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5">
        <f>SUM(AE1149:AE1169)</f>
        <v>0</v>
      </c>
      <c r="AF1170" s="65"/>
      <c r="AG1170" s="98">
        <f>SUM(AG1149:AG1169)</f>
        <v>0</v>
      </c>
      <c r="AH1170" s="99"/>
      <c r="AI1170" s="100"/>
      <c r="AJ1170" s="100"/>
      <c r="AK1170" s="100"/>
    </row>
    <row r="1171" spans="1:37" ht="25.4" customHeight="1" x14ac:dyDescent="0.25">
      <c r="A1171" s="308" t="s">
        <v>2110</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2" t="s">
        <v>111</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11" t="s">
        <v>99</v>
      </c>
      <c r="AE1173" s="112" t="s">
        <v>9</v>
      </c>
      <c r="AF1173" s="92" t="s">
        <v>1988</v>
      </c>
      <c r="AG1173" s="92" t="s">
        <v>1989</v>
      </c>
      <c r="AH1173" s="92" t="s">
        <v>1990</v>
      </c>
      <c r="AI1173" s="93" t="s">
        <v>1991</v>
      </c>
      <c r="AJ1173" s="92"/>
      <c r="AK1173" s="93" t="s">
        <v>1992</v>
      </c>
    </row>
    <row r="1174" spans="1:37" ht="25.4" customHeight="1" thickTop="1" thickBot="1" x14ac:dyDescent="0.3">
      <c r="A1174" s="323" t="s">
        <v>902</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3" t="s">
        <v>903</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3" t="s">
        <v>904</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3" t="s">
        <v>905</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3" t="s">
        <v>2111</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21" t="s">
        <v>2112</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5">
        <f>SUM(AE1172:AE1178)</f>
        <v>0</v>
      </c>
      <c r="AF1179" s="65"/>
      <c r="AG1179" s="98">
        <f>SUM(AG1174:AG1178)</f>
        <v>0</v>
      </c>
      <c r="AH1179" s="99"/>
      <c r="AI1179" s="100"/>
      <c r="AJ1179" s="100"/>
      <c r="AK1179" s="100"/>
    </row>
    <row r="1180" spans="1:37" ht="25.4" customHeight="1" x14ac:dyDescent="0.25">
      <c r="A1180" s="308" t="s">
        <v>2113</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907</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2" t="s">
        <v>76</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69" t="s">
        <v>99</v>
      </c>
      <c r="AE1186" s="113" t="s">
        <v>9</v>
      </c>
      <c r="AF1186" s="92" t="s">
        <v>1988</v>
      </c>
      <c r="AG1186" s="92" t="s">
        <v>1989</v>
      </c>
      <c r="AH1186" s="92" t="s">
        <v>1990</v>
      </c>
      <c r="AI1186" s="93" t="s">
        <v>1991</v>
      </c>
      <c r="AJ1186" s="92"/>
      <c r="AK1186" s="93" t="s">
        <v>1992</v>
      </c>
    </row>
    <row r="1187" spans="1:37" ht="25.4" customHeight="1" thickTop="1" thickBot="1" x14ac:dyDescent="0.3">
      <c r="A1187" s="323" t="s">
        <v>909</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4">
        <f>'Art. 121'!Q1139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4" customHeight="1" thickTop="1" thickBot="1" x14ac:dyDescent="0.3">
      <c r="A1188" s="323" t="s">
        <v>141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4">
        <f>'Art. 121'!Q1140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4" customHeight="1" thickTop="1" thickBot="1" x14ac:dyDescent="0.3">
      <c r="A1189" s="323" t="s">
        <v>910</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4">
        <f>'Art. 121'!Q1141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4" customHeight="1" thickTop="1" thickBot="1" x14ac:dyDescent="0.3">
      <c r="A1190" s="323" t="s">
        <v>911</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4">
        <f>'Art. 121'!Q1142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4" customHeight="1" thickTop="1" thickBot="1" x14ac:dyDescent="0.3">
      <c r="A1191" s="323" t="s">
        <v>912</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4">
        <f>'Art. 121'!Q1143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4" customHeight="1" thickTop="1" thickBot="1" x14ac:dyDescent="0.3">
      <c r="A1192" s="323" t="s">
        <v>913</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4">
        <f>'Art. 121'!Q1144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4" customHeight="1" thickTop="1" thickBot="1" x14ac:dyDescent="0.3">
      <c r="A1193" s="323" t="s">
        <v>914</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4">
        <f>'Art. 121'!Q1146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4" customHeight="1" thickTop="1" thickBot="1" x14ac:dyDescent="0.3">
      <c r="A1194" s="323" t="s">
        <v>915</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4">
        <f>'Art. 121'!Q1147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4" customHeight="1" thickTop="1" thickBot="1" x14ac:dyDescent="0.3">
      <c r="A1195" s="323" t="s">
        <v>916</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4">
        <f>'Art. 121'!Q1148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4" customHeight="1" thickTop="1" thickBot="1" x14ac:dyDescent="0.3">
      <c r="A1196" s="323" t="s">
        <v>917</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4">
        <f>'Art. 121'!Q1149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4" customHeight="1" thickTop="1" thickBot="1" x14ac:dyDescent="0.3">
      <c r="A1197" s="323" t="s">
        <v>918</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4">
        <f>'Art. 121'!Q1150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4" customHeight="1" thickTop="1" thickBot="1" x14ac:dyDescent="0.3">
      <c r="A1198" s="323" t="s">
        <v>919</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4">
        <f>'Art. 121'!Q1151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4" customHeight="1" thickTop="1" thickBot="1" x14ac:dyDescent="0.3">
      <c r="A1199" s="323" t="s">
        <v>920</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4">
        <f>'Art. 121'!Q1153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4" customHeight="1" thickTop="1" thickBot="1" x14ac:dyDescent="0.3">
      <c r="A1200" s="323" t="s">
        <v>921</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4">
        <f>'Art. 121'!Q1154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4" customHeight="1" thickTop="1" thickBot="1" x14ac:dyDescent="0.3">
      <c r="A1201" s="323" t="s">
        <v>922</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4">
        <f>'Art. 121'!Q1155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4" customHeight="1" thickTop="1" thickBot="1" x14ac:dyDescent="0.3">
      <c r="A1202" s="323" t="s">
        <v>923</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4">
        <f>'Art. 121'!Q1157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4" customHeight="1" thickTop="1" thickBot="1" x14ac:dyDescent="0.3">
      <c r="A1203" s="323" t="s">
        <v>924</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4">
        <f>'Art. 121'!Q1158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4" customHeight="1" thickTop="1" thickBot="1" x14ac:dyDescent="0.3">
      <c r="A1204" s="323" t="s">
        <v>925</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4">
        <f>'Art. 121'!Q1160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4" customHeight="1" thickTop="1" thickBot="1" x14ac:dyDescent="0.3">
      <c r="A1205" s="323" t="s">
        <v>926</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4">
        <f>'Art. 121'!Q1161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4" customHeight="1" thickTop="1" thickBot="1" x14ac:dyDescent="0.3">
      <c r="A1206" s="323" t="s">
        <v>927</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4">
        <f>'Art. 121'!Q1162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4" customHeight="1" thickTop="1" thickBot="1" x14ac:dyDescent="0.3">
      <c r="A1207" s="323" t="s">
        <v>928</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4">
        <f>'Art. 121'!Q1163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4" customHeight="1" thickTop="1" thickBot="1" x14ac:dyDescent="0.3">
      <c r="A1208" s="323" t="s">
        <v>929</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4">
        <f>'Art. 121'!Q1164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4" customHeight="1" thickTop="1" thickBot="1" x14ac:dyDescent="0.3">
      <c r="A1209" s="323" t="s">
        <v>930</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4">
        <f>'Art. 121'!Q1165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4" customHeight="1" thickTop="1" thickBot="1" x14ac:dyDescent="0.3">
      <c r="A1210" s="323" t="s">
        <v>931</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4">
        <f>'Art. 121'!Q1167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4" customHeight="1" thickTop="1" thickBot="1" x14ac:dyDescent="0.3">
      <c r="A1211" s="323" t="s">
        <v>932</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4">
        <f>'Art. 121'!Q1168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4" customHeight="1" thickTop="1" thickBot="1" x14ac:dyDescent="0.3">
      <c r="A1212" s="323" t="s">
        <v>933</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4">
        <f>'Art. 121'!Q1169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4" customHeight="1" thickTop="1" thickBot="1" x14ac:dyDescent="0.3">
      <c r="A1213" s="323" t="s">
        <v>934</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4">
        <f>'Art. 121'!Q1170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4" customHeight="1" thickTop="1" thickBot="1" x14ac:dyDescent="0.3">
      <c r="A1214" s="323" t="s">
        <v>935</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4">
        <f>'Art. 121'!Q1171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4" customHeight="1" thickTop="1" thickBot="1" x14ac:dyDescent="0.3">
      <c r="A1215" s="323" t="s">
        <v>936</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4">
        <f>'Art. 121'!Q1172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4" customHeight="1" thickTop="1" thickBot="1" x14ac:dyDescent="0.3">
      <c r="A1216" s="323" t="s">
        <v>937</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4">
        <f>'Art. 121'!Q1173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4" customHeight="1" thickTop="1" thickBot="1" x14ac:dyDescent="0.3">
      <c r="A1217" s="323" t="s">
        <v>938</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4">
        <f>'Art. 121'!Q1174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4" customHeight="1" thickTop="1" thickBot="1" x14ac:dyDescent="0.3">
      <c r="A1218" s="323" t="s">
        <v>939</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4">
        <f>'Art. 121'!Q1175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4" customHeight="1" thickTop="1" thickBot="1" x14ac:dyDescent="0.3">
      <c r="A1219" s="323" t="s">
        <v>940</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4">
        <f>'Art. 121'!Q1176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4" customHeight="1" thickTop="1" thickBot="1" x14ac:dyDescent="0.3">
      <c r="A1220" s="323" t="s">
        <v>941</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4">
        <f>'Art. 121'!Q1177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4" customHeight="1" thickTop="1" thickBot="1" x14ac:dyDescent="0.3">
      <c r="A1221" s="323" t="s">
        <v>942</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4">
        <f>'Art. 121'!Q1178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4" customHeight="1" thickTop="1" thickBot="1" x14ac:dyDescent="0.3">
      <c r="A1222" s="323" t="s">
        <v>943</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4">
        <f>'Art. 121'!Q1179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4" customHeight="1" thickTop="1" thickBot="1" x14ac:dyDescent="0.3">
      <c r="A1223" s="323" t="s">
        <v>944</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4">
        <f>'Art. 121'!Q1180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4" customHeight="1" thickTop="1" thickBot="1" x14ac:dyDescent="0.3">
      <c r="A1224" s="323" t="s">
        <v>945</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4">
        <f>'Art. 121'!Q1181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4" customHeight="1" thickTop="1" thickBot="1" x14ac:dyDescent="0.3">
      <c r="A1225" s="323" t="s">
        <v>946</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4">
        <f>'Art. 121'!Q1182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4" customHeight="1" thickTop="1" thickBot="1" x14ac:dyDescent="0.3">
      <c r="A1226" s="323" t="s">
        <v>947</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4">
        <f>'Art. 121'!Q1183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4" customHeight="1" thickTop="1" thickBot="1" x14ac:dyDescent="0.3">
      <c r="A1227" s="323" t="s">
        <v>948</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4">
        <f>'Art. 121'!Q1184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4" customHeight="1" thickTop="1" thickBot="1" x14ac:dyDescent="0.3">
      <c r="A1228" s="323" t="s">
        <v>949</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4">
        <f>'Art. 121'!Q1185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4" customHeight="1" thickTop="1" thickBot="1" x14ac:dyDescent="0.3">
      <c r="A1229" s="323" t="s">
        <v>950</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4">
        <f>'Art. 121'!Q1186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4" customHeight="1" thickTop="1" thickBot="1" x14ac:dyDescent="0.3">
      <c r="A1230" s="323" t="s">
        <v>951</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4">
        <f>'Art. 121'!Q1187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4" customHeight="1" thickTop="1" thickBot="1" x14ac:dyDescent="0.3">
      <c r="A1231" s="323" t="s">
        <v>952</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4">
        <f>'Art. 121'!Q1188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4" customHeight="1" thickTop="1" thickBot="1" x14ac:dyDescent="0.3">
      <c r="A1232" s="323" t="s">
        <v>953</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4">
        <f>'Art. 121'!Q1189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4" customHeight="1" thickTop="1" thickBot="1" x14ac:dyDescent="0.3">
      <c r="A1233" s="323" t="s">
        <v>954</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4">
        <f>'Art. 121'!Q1190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4" customHeight="1" thickTop="1" thickBot="1" x14ac:dyDescent="0.3">
      <c r="A1234" s="323" t="s">
        <v>955</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4">
        <f>'Art. 121'!Q1191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4" customHeight="1" thickTop="1" thickBot="1" x14ac:dyDescent="0.3">
      <c r="A1235" s="323" t="s">
        <v>956</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4">
        <f>'Art. 121'!Q1192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4" customHeight="1" thickTop="1" thickBot="1" x14ac:dyDescent="0.3">
      <c r="A1236" s="323" t="s">
        <v>957</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4">
        <f>'Art. 121'!Q1193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4" customHeight="1" thickTop="1" thickBot="1" x14ac:dyDescent="0.3">
      <c r="A1237" s="323" t="s">
        <v>958</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4">
        <f>'Art. 121'!Q1194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4" customHeight="1" thickTop="1" thickBot="1" x14ac:dyDescent="0.3">
      <c r="A1238" s="323" t="s">
        <v>959</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4">
        <f>'Art. 121'!Q1195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4" customHeight="1" thickTop="1" thickBot="1" x14ac:dyDescent="0.3">
      <c r="A1239" s="323" t="s">
        <v>960</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4">
        <f>'Art. 121'!Q1196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4" customHeight="1" thickTop="1" thickBot="1" x14ac:dyDescent="0.3">
      <c r="A1240" s="323" t="s">
        <v>961</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4">
        <f>'Art. 121'!Q1197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4" customHeight="1" thickTop="1" thickBot="1" x14ac:dyDescent="0.3">
      <c r="A1241" s="323" t="s">
        <v>962</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4">
        <f>'Art. 121'!Q1198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4" customHeight="1" thickTop="1" thickBot="1" x14ac:dyDescent="0.3">
      <c r="A1242" s="323" t="s">
        <v>963</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4">
        <f>'Art. 121'!Q1199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4" customHeight="1" thickTop="1" thickBot="1" x14ac:dyDescent="0.3">
      <c r="A1243" s="323" t="s">
        <v>964</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4">
        <f>'Art. 121'!Q1200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4" customHeight="1" thickTop="1" thickBot="1" x14ac:dyDescent="0.3">
      <c r="A1244" s="323" t="s">
        <v>965</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4">
        <f>'Art. 121'!Q1201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4" customHeight="1" thickTop="1" thickBot="1" x14ac:dyDescent="0.3">
      <c r="A1245" s="323" t="s">
        <v>966</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4">
        <f>'Art. 121'!Q1202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4" customHeight="1" thickTop="1" thickBot="1" x14ac:dyDescent="0.3">
      <c r="A1246" s="323" t="s">
        <v>967</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4">
        <f>'Art. 121'!Q1203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4" customHeight="1" thickTop="1" thickBot="1" x14ac:dyDescent="0.3">
      <c r="A1247" s="323" t="s">
        <v>968</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4">
        <f>'Art. 121'!Q1204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4" customHeight="1" thickTop="1" thickBot="1" x14ac:dyDescent="0.3">
      <c r="A1248" s="323" t="s">
        <v>969</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4">
        <f>'Art. 121'!Q1205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4" customHeight="1" thickTop="1" thickBot="1" x14ac:dyDescent="0.3">
      <c r="A1249" s="323" t="s">
        <v>970</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4">
        <f>'Art. 121'!Q1206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4" customHeight="1" thickTop="1" thickBot="1" x14ac:dyDescent="0.3">
      <c r="A1250" s="323" t="s">
        <v>971</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4">
        <f>'Art. 121'!Q1207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4" customHeight="1" thickTop="1" thickBot="1" x14ac:dyDescent="0.3">
      <c r="A1251" s="323" t="s">
        <v>972</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4">
        <f>'Art. 121'!Q1208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4" customHeight="1" thickTop="1" thickBot="1" x14ac:dyDescent="0.3">
      <c r="A1252" s="323" t="s">
        <v>973</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4">
        <f>'Art. 121'!Q1209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4" customHeight="1" thickTop="1" thickBot="1" x14ac:dyDescent="0.3">
      <c r="A1253" s="323" t="s">
        <v>974</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4">
        <f>'Art. 121'!Q1210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4" customHeight="1" thickTop="1" thickBot="1" x14ac:dyDescent="0.3">
      <c r="A1254" s="323" t="s">
        <v>975</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4">
        <f>'Art. 121'!Q1211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4" customHeight="1" thickTop="1" thickBot="1" x14ac:dyDescent="0.3">
      <c r="A1255" s="323" t="s">
        <v>976</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4">
        <f>'Art. 121'!Q1212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4" customHeight="1" thickTop="1" thickBot="1" x14ac:dyDescent="0.3">
      <c r="A1256" s="323" t="s">
        <v>977</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4">
        <f>'Art. 121'!Q1213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4" customHeight="1" thickTop="1" thickBot="1" x14ac:dyDescent="0.3">
      <c r="A1257" s="323" t="s">
        <v>978</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4">
        <f>'Art. 121'!Q1214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4" customHeight="1" thickTop="1" thickBot="1" x14ac:dyDescent="0.3">
      <c r="A1258" s="323" t="s">
        <v>979</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4">
        <f>'Art. 121'!Q1215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4" customHeight="1" thickTop="1" thickBot="1" x14ac:dyDescent="0.3">
      <c r="A1259" s="323" t="s">
        <v>980</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4">
        <f>'Art. 121'!Q1216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4" customHeight="1" thickTop="1" thickBot="1" x14ac:dyDescent="0.3">
      <c r="A1260" s="323" t="s">
        <v>981</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4">
        <f>'Art. 121'!Q1217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4" customHeight="1" thickTop="1" thickBot="1" x14ac:dyDescent="0.3">
      <c r="A1261" s="323" t="s">
        <v>982</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4">
        <f>'Art. 121'!Q1218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4" customHeight="1" thickTop="1" thickBot="1" x14ac:dyDescent="0.3">
      <c r="A1262" s="323" t="s">
        <v>983</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4">
        <f>'Art. 121'!Q1220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4" customHeight="1" thickTop="1" thickBot="1" x14ac:dyDescent="0.3">
      <c r="A1263" s="323" t="s">
        <v>984</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4">
        <f>'Art. 121'!Q1221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4" customHeight="1" thickTop="1" thickBot="1" x14ac:dyDescent="0.3">
      <c r="A1264" s="323" t="s">
        <v>985</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4">
        <f>'Art. 121'!Q1222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4" customHeight="1" thickTop="1" thickBot="1" x14ac:dyDescent="0.3">
      <c r="A1265" s="323" t="s">
        <v>986</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4">
        <f>'Art. 121'!Q1224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4" customHeight="1" thickTop="1" thickBot="1" x14ac:dyDescent="0.3">
      <c r="A1266" s="323" t="s">
        <v>987</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4">
        <f>'Art. 121'!Q1225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4" customHeight="1" thickTop="1" thickBot="1" x14ac:dyDescent="0.3">
      <c r="A1267" s="323" t="s">
        <v>988</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4">
        <f>'Art. 121'!Q1226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4" customHeight="1" thickTop="1" thickBot="1" x14ac:dyDescent="0.3">
      <c r="A1268" s="323" t="s">
        <v>989</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4">
        <f>'Art. 121'!Q1227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4" customHeight="1" thickTop="1" thickBot="1" x14ac:dyDescent="0.3">
      <c r="A1269" s="323" t="s">
        <v>990</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4">
        <f>'Art. 121'!Q1228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4" customHeight="1" thickTop="1" thickBot="1" x14ac:dyDescent="0.3">
      <c r="A1270" s="323" t="s">
        <v>991</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4">
        <f>'Art. 121'!Q1229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4" customHeight="1" thickTop="1" thickBot="1" x14ac:dyDescent="0.3">
      <c r="A1271" s="323" t="s">
        <v>992</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4">
        <f>'Art. 121'!Q1230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4" customHeight="1" thickTop="1" thickBot="1" x14ac:dyDescent="0.3">
      <c r="A1272" s="323" t="s">
        <v>993</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4">
        <f>'Art. 121'!Q1231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4" customHeight="1" thickTop="1" thickBot="1" x14ac:dyDescent="0.3">
      <c r="A1273" s="323" t="s">
        <v>994</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4">
        <f>'Art. 121'!Q1232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4" customHeight="1" thickTop="1" thickBot="1" x14ac:dyDescent="0.3">
      <c r="A1274" s="323" t="s">
        <v>995</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4">
        <f>'Art. 121'!Q1233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4" customHeight="1" thickTop="1" thickBot="1" x14ac:dyDescent="0.3">
      <c r="A1275" s="323" t="s">
        <v>996</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4">
        <f>'Art. 121'!Q1234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4" customHeight="1" thickTop="1" thickBot="1" x14ac:dyDescent="0.3">
      <c r="A1276" s="323" t="s">
        <v>997</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4">
        <f>'Art. 121'!Q1235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4" customHeight="1" thickTop="1" thickBot="1" x14ac:dyDescent="0.3">
      <c r="A1277" s="323" t="s">
        <v>998</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4">
        <f>'Art. 121'!Q1236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4" customHeight="1" thickTop="1" thickBot="1" x14ac:dyDescent="0.3">
      <c r="A1278" s="323" t="s">
        <v>999</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4">
        <f>'Art. 121'!Q1237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4" customHeight="1" thickTop="1" thickBot="1" x14ac:dyDescent="0.3">
      <c r="A1279" s="323" t="s">
        <v>1000</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4">
        <f>'Art. 121'!Q1238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4" customHeight="1" thickTop="1" thickBot="1" x14ac:dyDescent="0.3">
      <c r="A1280" s="323" t="s">
        <v>1001</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4">
        <f>'Art. 121'!Q1239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4" customHeight="1" thickTop="1" thickBot="1" x14ac:dyDescent="0.3">
      <c r="A1281" s="323" t="s">
        <v>1002</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4">
        <f>'Art. 121'!Q1240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4" customHeight="1" thickTop="1" thickBot="1" x14ac:dyDescent="0.3">
      <c r="A1282" s="323" t="s">
        <v>1003</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4">
        <f>'Art. 121'!Q1241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4" customHeight="1" thickTop="1" thickBot="1" x14ac:dyDescent="0.3">
      <c r="A1283" s="323" t="s">
        <v>1004</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4">
        <f>'Art. 121'!Q1242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4" customHeight="1" thickTop="1" thickBot="1" x14ac:dyDescent="0.3">
      <c r="A1284" s="323" t="s">
        <v>1005</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4">
        <f>'Art. 121'!Q1243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4" customHeight="1" thickTop="1" thickBot="1" x14ac:dyDescent="0.3">
      <c r="A1285" s="323" t="s">
        <v>1006</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4">
        <f>'Art. 121'!Q1244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4" customHeight="1" thickTop="1" thickBot="1" x14ac:dyDescent="0.3">
      <c r="A1286" s="323" t="s">
        <v>1007</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4">
        <f>'Art. 121'!Q1245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4" customHeight="1" thickTop="1" thickBot="1" x14ac:dyDescent="0.3">
      <c r="A1287" s="323" t="s">
        <v>1008</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4">
        <f>'Art. 121'!Q1246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4" customHeight="1" thickTop="1" thickBot="1" x14ac:dyDescent="0.3">
      <c r="A1288" s="323" t="s">
        <v>1009</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4">
        <f>'Art. 121'!Q1247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4" customHeight="1" thickTop="1" thickBot="1" x14ac:dyDescent="0.3">
      <c r="A1289" s="323" t="s">
        <v>1010</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4">
        <f>'Art. 121'!Q1248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4" customHeight="1" thickTop="1" thickBot="1" x14ac:dyDescent="0.3">
      <c r="A1290" s="323" t="s">
        <v>1011</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4">
        <f>'Art. 121'!Q1249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4" customHeight="1" thickTop="1" thickBot="1" x14ac:dyDescent="0.3">
      <c r="A1291" s="323" t="s">
        <v>1012</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4">
        <f>'Art. 121'!Q1250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4" customHeight="1" thickTop="1" thickBot="1" x14ac:dyDescent="0.3">
      <c r="A1292" s="323" t="s">
        <v>1013</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4">
        <f>'Art. 121'!Q1251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4" customHeight="1" thickTop="1" thickBot="1" x14ac:dyDescent="0.3">
      <c r="A1293" s="323" t="s">
        <v>1014</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4">
        <f>'Art. 121'!Q1252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4" customHeight="1" thickTop="1" thickBot="1" x14ac:dyDescent="0.3">
      <c r="A1294" s="323" t="s">
        <v>1015</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4">
        <f>'Art. 121'!Q1253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4" customHeight="1" thickTop="1" thickBot="1" x14ac:dyDescent="0.3">
      <c r="A1295" s="323" t="s">
        <v>1016</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4">
        <f>'Art. 121'!Q1254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4" customHeight="1" thickTop="1" thickBot="1" x14ac:dyDescent="0.3">
      <c r="A1296" s="323" t="s">
        <v>1017</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4">
        <f>'Art. 121'!Q1248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4" customHeight="1" thickTop="1" thickBot="1" x14ac:dyDescent="0.3">
      <c r="A1297" s="323" t="s">
        <v>1018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4">
        <f>'Art. 121'!Q1249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4" customHeight="1" thickTop="1" thickBot="1" x14ac:dyDescent="0.3">
      <c r="A1298" s="323" t="s">
        <v>1019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4">
        <f>'Art. 121'!Q1250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4" customHeight="1" thickTop="1" thickBot="1" x14ac:dyDescent="0.3">
      <c r="A1299" s="323" t="s">
        <v>1020</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4">
        <f>'Art. 121'!Q1251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4" customHeight="1" thickTop="1" thickBot="1" x14ac:dyDescent="0.3">
      <c r="A1300" s="323" t="s">
        <v>1021</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4">
        <f>'Art. 121'!Q1252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4" customHeight="1" thickTop="1" thickBot="1" x14ac:dyDescent="0.3">
      <c r="A1301" s="323" t="s">
        <v>1022</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4">
        <f>'Art. 121'!Q1253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4" customHeight="1" thickTop="1" thickBot="1" x14ac:dyDescent="0.3">
      <c r="A1302" s="323" t="s">
        <v>1023</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4">
        <f>'Art. 121'!Q1254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4" customHeight="1" thickTop="1" thickBot="1" x14ac:dyDescent="0.3">
      <c r="A1303" s="323" t="s">
        <v>1024</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4">
        <f>'Art. 121'!Q1255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4" customHeight="1" thickTop="1" thickBot="1" x14ac:dyDescent="0.3">
      <c r="A1304" s="323" t="s">
        <v>1025</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4">
        <f>'Art. 121'!Q1256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4" customHeight="1" thickTop="1" thickBot="1" x14ac:dyDescent="0.3">
      <c r="A1305" s="323" t="s">
        <v>1026</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4">
        <f>'Art. 121'!Q1257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4" customHeight="1" thickTop="1" thickBot="1" x14ac:dyDescent="0.3">
      <c r="A1306" s="323" t="s">
        <v>1027</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4">
        <f>'Art. 121'!Q1258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4" customHeight="1" thickTop="1" thickBot="1" x14ac:dyDescent="0.3">
      <c r="A1307" s="323" t="s">
        <v>1028</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4">
        <f>'Art. 121'!Q1259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4" customHeight="1" thickTop="1" thickBot="1" x14ac:dyDescent="0.3">
      <c r="A1308" s="323" t="s">
        <v>1029</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4">
        <f>'Art. 121'!Q1260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4" customHeight="1" thickTop="1" thickBot="1" x14ac:dyDescent="0.3">
      <c r="A1309" s="323" t="s">
        <v>1030</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4">
        <f>'Art. 121'!Q1261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4" customHeight="1" thickTop="1" x14ac:dyDescent="0.25">
      <c r="A1310" s="321" t="s">
        <v>2114</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5">
        <f>SUM(AE1187:AE1309)</f>
        <v>2.1276595744680806</v>
      </c>
      <c r="AF1310" s="65"/>
      <c r="AG1310" s="98">
        <f>SUM(AG1187:AG1309)</f>
        <v>123</v>
      </c>
      <c r="AH1310" s="99"/>
      <c r="AI1310" s="100"/>
      <c r="AJ1310" s="100"/>
      <c r="AK1310" s="100"/>
    </row>
    <row r="1311" spans="1:37" ht="25.4" customHeight="1" x14ac:dyDescent="0.25">
      <c r="A1311" s="308" t="s">
        <v>2115</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5">
        <f>AE1310/$AE$23*100</f>
        <v>99.999999999999787</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2" t="s">
        <v>111</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11" t="s">
        <v>99</v>
      </c>
      <c r="AE1313" s="112" t="s">
        <v>9</v>
      </c>
      <c r="AF1313" s="92" t="s">
        <v>1988</v>
      </c>
      <c r="AG1313" s="92" t="s">
        <v>1989</v>
      </c>
      <c r="AH1313" s="92" t="s">
        <v>1990</v>
      </c>
      <c r="AI1313" s="93" t="s">
        <v>1991</v>
      </c>
      <c r="AJ1313" s="92"/>
      <c r="AK1313" s="93" t="s">
        <v>1992</v>
      </c>
    </row>
    <row r="1314" spans="1:37" ht="25.4" customHeight="1" thickTop="1" thickBot="1" x14ac:dyDescent="0.3">
      <c r="A1314" s="323" t="s">
        <v>1031</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4">
        <f>'Art. 121'!Q1264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4" customHeight="1" thickTop="1" thickBot="1" x14ac:dyDescent="0.3">
      <c r="A1315" s="323" t="s">
        <v>1032</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4">
        <f>'Art. 121'!Q1265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4" customHeight="1" thickTop="1" thickBot="1" x14ac:dyDescent="0.3">
      <c r="A1316" s="323" t="s">
        <v>1033</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4">
        <f>'Art. 121'!Q1266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4" customHeight="1" thickTop="1" thickBot="1" x14ac:dyDescent="0.3">
      <c r="A1317" s="323" t="s">
        <v>1034</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4">
        <f>'Art. 121'!Q1267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4" customHeight="1" thickTop="1" thickBot="1" x14ac:dyDescent="0.3">
      <c r="A1318" s="323" t="s">
        <v>1035</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4">
        <f>'Art. 121'!Q1268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4" customHeight="1" thickTop="1" x14ac:dyDescent="0.25">
      <c r="A1319" s="321" t="s">
        <v>2116</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5">
        <f>SUM(AE1312:AE1318)</f>
        <v>2.1276595744680851</v>
      </c>
      <c r="AF1319" s="65"/>
      <c r="AG1319" s="98">
        <f>SUM(AG1314:AG1318)</f>
        <v>5</v>
      </c>
      <c r="AH1319" s="99"/>
      <c r="AI1319" s="100"/>
      <c r="AJ1319" s="100"/>
      <c r="AK1319" s="100"/>
    </row>
    <row r="1320" spans="1:37" ht="25.4" customHeight="1" x14ac:dyDescent="0.25">
      <c r="A1320" s="308" t="s">
        <v>2117</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1036</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2" t="s">
        <v>76</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69" t="s">
        <v>99</v>
      </c>
      <c r="AE1326" s="113" t="s">
        <v>9</v>
      </c>
      <c r="AF1326" s="92" t="s">
        <v>1988</v>
      </c>
      <c r="AG1326" s="92" t="s">
        <v>1989</v>
      </c>
      <c r="AH1326" s="92" t="s">
        <v>1990</v>
      </c>
      <c r="AI1326" s="93" t="s">
        <v>1991</v>
      </c>
      <c r="AJ1326" s="92"/>
      <c r="AK1326" s="93" t="s">
        <v>1992</v>
      </c>
    </row>
    <row r="1327" spans="1:37" ht="25.4" customHeight="1" thickTop="1" thickBot="1" x14ac:dyDescent="0.3">
      <c r="A1327" s="323" t="s">
        <v>1038</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4">
        <f>'Art. 121'!Q1277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4" customHeight="1" thickTop="1" thickBot="1" x14ac:dyDescent="0.3">
      <c r="A1328" s="323" t="s">
        <v>1039</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4">
        <f>'Art. 121'!Q1277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4" customHeight="1" thickTop="1" thickBot="1" x14ac:dyDescent="0.3">
      <c r="A1329" s="323" t="s">
        <v>1040</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4">
        <f>'Art. 121'!Q1278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4" customHeight="1" thickTop="1" thickBot="1" x14ac:dyDescent="0.3">
      <c r="A1330" s="323" t="s">
        <v>1041</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4">
        <f>'Art. 121'!Q1279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4" customHeight="1" thickTop="1" thickBot="1" x14ac:dyDescent="0.3">
      <c r="A1331" s="323" t="s">
        <v>1042</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4">
        <f>'Art. 121'!Q1280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4" customHeight="1" thickTop="1" thickBot="1" x14ac:dyDescent="0.3">
      <c r="A1332" s="323" t="s">
        <v>1043</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4">
        <f>'Art. 121'!Q1282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4" customHeight="1" thickTop="1" thickBot="1" x14ac:dyDescent="0.3">
      <c r="A1333" s="323" t="s">
        <v>1044</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4">
        <f>'Art. 121'!Q1283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4" customHeight="1" thickTop="1" thickBot="1" x14ac:dyDescent="0.3">
      <c r="A1334" s="323" t="s">
        <v>1045</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4">
        <f>'Art. 121'!Q1284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4" customHeight="1" thickTop="1" thickBot="1" x14ac:dyDescent="0.3">
      <c r="A1335" s="323" t="s">
        <v>1046</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4">
        <f>'Art. 121'!Q1285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4" customHeight="1" thickTop="1" x14ac:dyDescent="0.25">
      <c r="A1336" s="321" t="s">
        <v>2118</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5">
        <f>SUM(AE1327:AE1335)</f>
        <v>2.1276595744680846</v>
      </c>
      <c r="AF1336" s="65"/>
      <c r="AG1336" s="98">
        <f>SUM(AG1327:AG1335)</f>
        <v>9</v>
      </c>
      <c r="AH1336" s="99"/>
      <c r="AI1336" s="100"/>
      <c r="AJ1336" s="100"/>
      <c r="AK1336" s="100"/>
    </row>
    <row r="1337" spans="1:37" ht="25.4" customHeight="1" x14ac:dyDescent="0.25">
      <c r="A1337" s="308" t="s">
        <v>2119</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2" t="s">
        <v>111</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11" t="s">
        <v>99</v>
      </c>
      <c r="AE1339" s="112" t="s">
        <v>9</v>
      </c>
      <c r="AF1339" s="92" t="s">
        <v>1988</v>
      </c>
      <c r="AG1339" s="92" t="s">
        <v>1989</v>
      </c>
      <c r="AH1339" s="92" t="s">
        <v>1990</v>
      </c>
      <c r="AI1339" s="93" t="s">
        <v>1991</v>
      </c>
      <c r="AJ1339" s="92"/>
      <c r="AK1339" s="93" t="s">
        <v>1992</v>
      </c>
    </row>
    <row r="1340" spans="1:37" ht="25.4" customHeight="1" thickTop="1" thickBot="1" x14ac:dyDescent="0.3">
      <c r="A1340" s="323" t="s">
        <v>1047</v>
      </c>
      <c r="B1340" s="324" t="s">
        <v>1048</v>
      </c>
      <c r="C1340" s="324" t="s">
        <v>1048</v>
      </c>
      <c r="D1340" s="324" t="s">
        <v>1048</v>
      </c>
      <c r="E1340" s="324" t="s">
        <v>1048</v>
      </c>
      <c r="F1340" s="324" t="s">
        <v>1048</v>
      </c>
      <c r="G1340" s="324" t="s">
        <v>1048</v>
      </c>
      <c r="H1340" s="324" t="s">
        <v>1048</v>
      </c>
      <c r="I1340" s="324" t="s">
        <v>1048</v>
      </c>
      <c r="J1340" s="324" t="s">
        <v>1048</v>
      </c>
      <c r="K1340" s="324" t="s">
        <v>1048</v>
      </c>
      <c r="L1340" s="324" t="s">
        <v>1048</v>
      </c>
      <c r="M1340" s="324" t="s">
        <v>1048</v>
      </c>
      <c r="N1340" s="324" t="s">
        <v>1048</v>
      </c>
      <c r="O1340" s="324" t="s">
        <v>1048</v>
      </c>
      <c r="P1340" s="324" t="s">
        <v>1048</v>
      </c>
      <c r="Q1340" s="324"/>
      <c r="R1340" s="324"/>
      <c r="S1340" s="324"/>
      <c r="T1340" s="324"/>
      <c r="U1340" s="324"/>
      <c r="V1340" s="324"/>
      <c r="W1340" s="324"/>
      <c r="X1340" s="324"/>
      <c r="Y1340" s="324"/>
      <c r="Z1340" s="324"/>
      <c r="AA1340" s="324"/>
      <c r="AB1340" s="324"/>
      <c r="AC1340" s="325"/>
      <c r="AD1340" s="94">
        <f>'Art. 121'!Q1288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4" customHeight="1" thickTop="1" thickBot="1" x14ac:dyDescent="0.3">
      <c r="A1341" s="323" t="s">
        <v>1049</v>
      </c>
      <c r="B1341" s="324" t="s">
        <v>1050</v>
      </c>
      <c r="C1341" s="324" t="s">
        <v>1050</v>
      </c>
      <c r="D1341" s="324" t="s">
        <v>1050</v>
      </c>
      <c r="E1341" s="324" t="s">
        <v>1050</v>
      </c>
      <c r="F1341" s="324" t="s">
        <v>1050</v>
      </c>
      <c r="G1341" s="324" t="s">
        <v>1050</v>
      </c>
      <c r="H1341" s="324" t="s">
        <v>1050</v>
      </c>
      <c r="I1341" s="324" t="s">
        <v>1050</v>
      </c>
      <c r="J1341" s="324" t="s">
        <v>1050</v>
      </c>
      <c r="K1341" s="324" t="s">
        <v>1050</v>
      </c>
      <c r="L1341" s="324" t="s">
        <v>1050</v>
      </c>
      <c r="M1341" s="324" t="s">
        <v>1050</v>
      </c>
      <c r="N1341" s="324" t="s">
        <v>1050</v>
      </c>
      <c r="O1341" s="324" t="s">
        <v>1050</v>
      </c>
      <c r="P1341" s="324" t="s">
        <v>1050</v>
      </c>
      <c r="Q1341" s="324"/>
      <c r="R1341" s="324"/>
      <c r="S1341" s="324"/>
      <c r="T1341" s="324"/>
      <c r="U1341" s="324"/>
      <c r="V1341" s="324"/>
      <c r="W1341" s="324"/>
      <c r="X1341" s="324"/>
      <c r="Y1341" s="324"/>
      <c r="Z1341" s="324"/>
      <c r="AA1341" s="324"/>
      <c r="AB1341" s="324"/>
      <c r="AC1341" s="325"/>
      <c r="AD1341" s="94">
        <f>'Art. 121'!Q1289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4" customHeight="1" thickTop="1" thickBot="1" x14ac:dyDescent="0.3">
      <c r="A1342" s="323" t="s">
        <v>1051</v>
      </c>
      <c r="B1342" s="324" t="s">
        <v>1052</v>
      </c>
      <c r="C1342" s="324" t="s">
        <v>1052</v>
      </c>
      <c r="D1342" s="324" t="s">
        <v>1052</v>
      </c>
      <c r="E1342" s="324" t="s">
        <v>1052</v>
      </c>
      <c r="F1342" s="324" t="s">
        <v>1052</v>
      </c>
      <c r="G1342" s="324" t="s">
        <v>1052</v>
      </c>
      <c r="H1342" s="324" t="s">
        <v>1052</v>
      </c>
      <c r="I1342" s="324" t="s">
        <v>1052</v>
      </c>
      <c r="J1342" s="324" t="s">
        <v>1052</v>
      </c>
      <c r="K1342" s="324" t="s">
        <v>1052</v>
      </c>
      <c r="L1342" s="324" t="s">
        <v>1052</v>
      </c>
      <c r="M1342" s="324" t="s">
        <v>1052</v>
      </c>
      <c r="N1342" s="324" t="s">
        <v>1052</v>
      </c>
      <c r="O1342" s="324" t="s">
        <v>1052</v>
      </c>
      <c r="P1342" s="324" t="s">
        <v>1052</v>
      </c>
      <c r="Q1342" s="324"/>
      <c r="R1342" s="324"/>
      <c r="S1342" s="324"/>
      <c r="T1342" s="324"/>
      <c r="U1342" s="324"/>
      <c r="V1342" s="324"/>
      <c r="W1342" s="324"/>
      <c r="X1342" s="324"/>
      <c r="Y1342" s="324"/>
      <c r="Z1342" s="324"/>
      <c r="AA1342" s="324"/>
      <c r="AB1342" s="324"/>
      <c r="AC1342" s="325"/>
      <c r="AD1342" s="94">
        <f>'Art. 121'!Q1290</f>
        <v>2</v>
      </c>
      <c r="AE1342" s="95">
        <f>IF(AG1342=1,AK1342,AG1342)</f>
        <v>0.42553191489361702</v>
      </c>
      <c r="AF1342">
        <f>AD1342/2</f>
        <v>1</v>
      </c>
      <c r="AG1342" s="92">
        <f>IF(AND(AF1342&gt;=0,AF1342&lt;=1),1,"No aplica")</f>
        <v>1</v>
      </c>
      <c r="AH1342" s="96">
        <f>AD1342/(AG1342*2)</f>
        <v>1</v>
      </c>
      <c r="AI1342" s="97">
        <f>IF(AG1342=1,AG1342/$AG$1345,"No aplica")</f>
        <v>0.2</v>
      </c>
      <c r="AJ1342" s="97">
        <f>AF1342*AI1342</f>
        <v>0.2</v>
      </c>
      <c r="AK1342" s="97">
        <f>AJ1342*$AE$23</f>
        <v>0.42553191489361702</v>
      </c>
    </row>
    <row r="1343" spans="1:37" ht="25.4" customHeight="1" thickTop="1" thickBot="1" x14ac:dyDescent="0.3">
      <c r="A1343" s="323" t="s">
        <v>1054</v>
      </c>
      <c r="B1343" s="324" t="s">
        <v>1055</v>
      </c>
      <c r="C1343" s="324" t="s">
        <v>1055</v>
      </c>
      <c r="D1343" s="324" t="s">
        <v>1055</v>
      </c>
      <c r="E1343" s="324" t="s">
        <v>1055</v>
      </c>
      <c r="F1343" s="324" t="s">
        <v>1055</v>
      </c>
      <c r="G1343" s="324" t="s">
        <v>1055</v>
      </c>
      <c r="H1343" s="324" t="s">
        <v>1055</v>
      </c>
      <c r="I1343" s="324" t="s">
        <v>1055</v>
      </c>
      <c r="J1343" s="324" t="s">
        <v>1055</v>
      </c>
      <c r="K1343" s="324" t="s">
        <v>1055</v>
      </c>
      <c r="L1343" s="324" t="s">
        <v>1055</v>
      </c>
      <c r="M1343" s="324" t="s">
        <v>1055</v>
      </c>
      <c r="N1343" s="324" t="s">
        <v>1055</v>
      </c>
      <c r="O1343" s="324" t="s">
        <v>1055</v>
      </c>
      <c r="P1343" s="324" t="s">
        <v>1055</v>
      </c>
      <c r="Q1343" s="324"/>
      <c r="R1343" s="324"/>
      <c r="S1343" s="324"/>
      <c r="T1343" s="324"/>
      <c r="U1343" s="324"/>
      <c r="V1343" s="324"/>
      <c r="W1343" s="324"/>
      <c r="X1343" s="324"/>
      <c r="Y1343" s="324"/>
      <c r="Z1343" s="324"/>
      <c r="AA1343" s="324"/>
      <c r="AB1343" s="324"/>
      <c r="AC1343" s="325"/>
      <c r="AD1343" s="94">
        <f>'Art. 121'!Q1291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4" customHeight="1" thickTop="1" thickBot="1" x14ac:dyDescent="0.3">
      <c r="A1344" s="323" t="s">
        <v>1056</v>
      </c>
      <c r="B1344" s="324" t="s">
        <v>1057</v>
      </c>
      <c r="C1344" s="324" t="s">
        <v>1057</v>
      </c>
      <c r="D1344" s="324" t="s">
        <v>1057</v>
      </c>
      <c r="E1344" s="324" t="s">
        <v>1057</v>
      </c>
      <c r="F1344" s="324" t="s">
        <v>1057</v>
      </c>
      <c r="G1344" s="324" t="s">
        <v>1057</v>
      </c>
      <c r="H1344" s="324" t="s">
        <v>1057</v>
      </c>
      <c r="I1344" s="324" t="s">
        <v>1057</v>
      </c>
      <c r="J1344" s="324" t="s">
        <v>1057</v>
      </c>
      <c r="K1344" s="324" t="s">
        <v>1057</v>
      </c>
      <c r="L1344" s="324" t="s">
        <v>1057</v>
      </c>
      <c r="M1344" s="324" t="s">
        <v>1057</v>
      </c>
      <c r="N1344" s="324" t="s">
        <v>1057</v>
      </c>
      <c r="O1344" s="324" t="s">
        <v>1057</v>
      </c>
      <c r="P1344" s="324" t="s">
        <v>1057</v>
      </c>
      <c r="Q1344" s="324"/>
      <c r="R1344" s="324"/>
      <c r="S1344" s="324"/>
      <c r="T1344" s="324"/>
      <c r="U1344" s="324"/>
      <c r="V1344" s="324"/>
      <c r="W1344" s="324"/>
      <c r="X1344" s="324"/>
      <c r="Y1344" s="324"/>
      <c r="Z1344" s="324"/>
      <c r="AA1344" s="324"/>
      <c r="AB1344" s="324"/>
      <c r="AC1344" s="325"/>
      <c r="AD1344" s="94">
        <f>'Art. 121'!Q1292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4" customHeight="1" thickTop="1" x14ac:dyDescent="0.25">
      <c r="A1345" s="321" t="s">
        <v>2120</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5">
        <f>SUM(AE1338:AE1344)</f>
        <v>2.1276595744680851</v>
      </c>
      <c r="AF1345" s="65"/>
      <c r="AG1345" s="98">
        <f>SUM(AG1340:AG1344)</f>
        <v>5</v>
      </c>
      <c r="AH1345" s="99"/>
      <c r="AI1345" s="100"/>
      <c r="AJ1345" s="100"/>
      <c r="AK1345" s="100"/>
    </row>
    <row r="1346" spans="1:37" ht="25.4" customHeight="1" x14ac:dyDescent="0.25">
      <c r="A1346" s="308" t="s">
        <v>2121</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1058</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2" t="s">
        <v>76</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69" t="s">
        <v>99</v>
      </c>
      <c r="AE1352" s="113" t="s">
        <v>9</v>
      </c>
      <c r="AF1352" s="92" t="s">
        <v>1988</v>
      </c>
      <c r="AG1352" s="92" t="s">
        <v>1989</v>
      </c>
      <c r="AH1352" s="92" t="s">
        <v>1990</v>
      </c>
      <c r="AI1352" s="93" t="s">
        <v>1991</v>
      </c>
      <c r="AJ1352" s="92"/>
      <c r="AK1352" s="93" t="s">
        <v>1992</v>
      </c>
    </row>
    <row r="1353" spans="1:37" ht="25.4" customHeight="1" thickTop="1" thickBot="1" x14ac:dyDescent="0.3">
      <c r="A1353" s="323" t="s">
        <v>1060</v>
      </c>
      <c r="B1353" s="324" t="s">
        <v>1061</v>
      </c>
      <c r="C1353" s="324" t="s">
        <v>1061</v>
      </c>
      <c r="D1353" s="324" t="s">
        <v>1061</v>
      </c>
      <c r="E1353" s="324" t="s">
        <v>1061</v>
      </c>
      <c r="F1353" s="324" t="s">
        <v>1061</v>
      </c>
      <c r="G1353" s="324" t="s">
        <v>1061</v>
      </c>
      <c r="H1353" s="324" t="s">
        <v>1061</v>
      </c>
      <c r="I1353" s="324" t="s">
        <v>1061</v>
      </c>
      <c r="J1353" s="324" t="s">
        <v>1061</v>
      </c>
      <c r="K1353" s="324" t="s">
        <v>1061</v>
      </c>
      <c r="L1353" s="324" t="s">
        <v>1061</v>
      </c>
      <c r="M1353" s="324" t="s">
        <v>1061</v>
      </c>
      <c r="N1353" s="324" t="s">
        <v>1061</v>
      </c>
      <c r="O1353" s="324" t="s">
        <v>1061</v>
      </c>
      <c r="P1353" s="324" t="s">
        <v>1061</v>
      </c>
      <c r="Q1353" s="324"/>
      <c r="R1353" s="324"/>
      <c r="S1353" s="324"/>
      <c r="T1353" s="324"/>
      <c r="U1353" s="324"/>
      <c r="V1353" s="324"/>
      <c r="W1353" s="324"/>
      <c r="X1353" s="324"/>
      <c r="Y1353" s="324"/>
      <c r="Z1353" s="324"/>
      <c r="AA1353" s="324"/>
      <c r="AB1353" s="324"/>
      <c r="AC1353" s="325"/>
      <c r="AD1353" s="94">
        <f>'Art. 121'!Q1301</f>
        <v>2</v>
      </c>
      <c r="AE1353" s="95">
        <f t="shared" ref="AE1353:AE1362" si="229">IF(AG1353=1,AK1353,AG1353)</f>
        <v>0.21276595744680851</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0.21276595744680851</v>
      </c>
    </row>
    <row r="1354" spans="1:37" ht="25.4" customHeight="1" thickTop="1" thickBot="1" x14ac:dyDescent="0.3">
      <c r="A1354" s="323" t="s">
        <v>1062</v>
      </c>
      <c r="B1354" s="324" t="s">
        <v>1063</v>
      </c>
      <c r="C1354" s="324" t="s">
        <v>1063</v>
      </c>
      <c r="D1354" s="324" t="s">
        <v>1063</v>
      </c>
      <c r="E1354" s="324" t="s">
        <v>1063</v>
      </c>
      <c r="F1354" s="324" t="s">
        <v>1063</v>
      </c>
      <c r="G1354" s="324" t="s">
        <v>1063</v>
      </c>
      <c r="H1354" s="324" t="s">
        <v>1063</v>
      </c>
      <c r="I1354" s="324" t="s">
        <v>1063</v>
      </c>
      <c r="J1354" s="324" t="s">
        <v>1063</v>
      </c>
      <c r="K1354" s="324" t="s">
        <v>1063</v>
      </c>
      <c r="L1354" s="324" t="s">
        <v>1063</v>
      </c>
      <c r="M1354" s="324" t="s">
        <v>1063</v>
      </c>
      <c r="N1354" s="324" t="s">
        <v>1063</v>
      </c>
      <c r="O1354" s="324" t="s">
        <v>1063</v>
      </c>
      <c r="P1354" s="324" t="s">
        <v>1063</v>
      </c>
      <c r="Q1354" s="324"/>
      <c r="R1354" s="324"/>
      <c r="S1354" s="324"/>
      <c r="T1354" s="324"/>
      <c r="U1354" s="324"/>
      <c r="V1354" s="324"/>
      <c r="W1354" s="324"/>
      <c r="X1354" s="324"/>
      <c r="Y1354" s="324"/>
      <c r="Z1354" s="324"/>
      <c r="AA1354" s="324"/>
      <c r="AB1354" s="324"/>
      <c r="AC1354" s="325"/>
      <c r="AD1354" s="94">
        <f>'Art. 121'!Q1302</f>
        <v>2</v>
      </c>
      <c r="AE1354" s="95">
        <f t="shared" si="229"/>
        <v>0.21276595744680851</v>
      </c>
      <c r="AF1354">
        <f t="shared" si="230"/>
        <v>1</v>
      </c>
      <c r="AG1354" s="92">
        <f t="shared" si="231"/>
        <v>1</v>
      </c>
      <c r="AH1354" s="96">
        <f t="shared" si="232"/>
        <v>1</v>
      </c>
      <c r="AI1354" s="97">
        <f t="shared" si="233"/>
        <v>0.1</v>
      </c>
      <c r="AJ1354" s="97">
        <f t="shared" si="234"/>
        <v>0.1</v>
      </c>
      <c r="AK1354" s="97">
        <f t="shared" si="235"/>
        <v>0.21276595744680851</v>
      </c>
    </row>
    <row r="1355" spans="1:37" ht="25.4" customHeight="1" thickTop="1" thickBot="1" x14ac:dyDescent="0.3">
      <c r="A1355" s="323" t="s">
        <v>1064</v>
      </c>
      <c r="B1355" s="324" t="s">
        <v>1065</v>
      </c>
      <c r="C1355" s="324" t="s">
        <v>1065</v>
      </c>
      <c r="D1355" s="324" t="s">
        <v>1065</v>
      </c>
      <c r="E1355" s="324" t="s">
        <v>1065</v>
      </c>
      <c r="F1355" s="324" t="s">
        <v>1065</v>
      </c>
      <c r="G1355" s="324" t="s">
        <v>1065</v>
      </c>
      <c r="H1355" s="324" t="s">
        <v>1065</v>
      </c>
      <c r="I1355" s="324" t="s">
        <v>1065</v>
      </c>
      <c r="J1355" s="324" t="s">
        <v>1065</v>
      </c>
      <c r="K1355" s="324" t="s">
        <v>1065</v>
      </c>
      <c r="L1355" s="324" t="s">
        <v>1065</v>
      </c>
      <c r="M1355" s="324" t="s">
        <v>1065</v>
      </c>
      <c r="N1355" s="324" t="s">
        <v>1065</v>
      </c>
      <c r="O1355" s="324" t="s">
        <v>1065</v>
      </c>
      <c r="P1355" s="324" t="s">
        <v>1065</v>
      </c>
      <c r="Q1355" s="324"/>
      <c r="R1355" s="324"/>
      <c r="S1355" s="324"/>
      <c r="T1355" s="324"/>
      <c r="U1355" s="324"/>
      <c r="V1355" s="324"/>
      <c r="W1355" s="324"/>
      <c r="X1355" s="324"/>
      <c r="Y1355" s="324"/>
      <c r="Z1355" s="324"/>
      <c r="AA1355" s="324"/>
      <c r="AB1355" s="324"/>
      <c r="AC1355" s="325"/>
      <c r="AD1355" s="94">
        <f>'Art. 121'!Q1303</f>
        <v>2</v>
      </c>
      <c r="AE1355" s="95">
        <f t="shared" si="229"/>
        <v>0.21276595744680851</v>
      </c>
      <c r="AF1355">
        <f t="shared" si="230"/>
        <v>1</v>
      </c>
      <c r="AG1355" s="92">
        <f t="shared" si="231"/>
        <v>1</v>
      </c>
      <c r="AH1355" s="96">
        <f t="shared" si="232"/>
        <v>1</v>
      </c>
      <c r="AI1355" s="97">
        <f t="shared" si="233"/>
        <v>0.1</v>
      </c>
      <c r="AJ1355" s="97">
        <f t="shared" si="234"/>
        <v>0.1</v>
      </c>
      <c r="AK1355" s="97">
        <f t="shared" si="235"/>
        <v>0.21276595744680851</v>
      </c>
    </row>
    <row r="1356" spans="1:37" ht="25.4" customHeight="1" thickTop="1" thickBot="1" x14ac:dyDescent="0.3">
      <c r="A1356" s="323" t="s">
        <v>1066</v>
      </c>
      <c r="B1356" s="324" t="s">
        <v>1067</v>
      </c>
      <c r="C1356" s="324" t="s">
        <v>1067</v>
      </c>
      <c r="D1356" s="324" t="s">
        <v>1067</v>
      </c>
      <c r="E1356" s="324" t="s">
        <v>1067</v>
      </c>
      <c r="F1356" s="324" t="s">
        <v>1067</v>
      </c>
      <c r="G1356" s="324" t="s">
        <v>1067</v>
      </c>
      <c r="H1356" s="324" t="s">
        <v>1067</v>
      </c>
      <c r="I1356" s="324" t="s">
        <v>1067</v>
      </c>
      <c r="J1356" s="324" t="s">
        <v>1067</v>
      </c>
      <c r="K1356" s="324" t="s">
        <v>1067</v>
      </c>
      <c r="L1356" s="324" t="s">
        <v>1067</v>
      </c>
      <c r="M1356" s="324" t="s">
        <v>1067</v>
      </c>
      <c r="N1356" s="324" t="s">
        <v>1067</v>
      </c>
      <c r="O1356" s="324" t="s">
        <v>1067</v>
      </c>
      <c r="P1356" s="324" t="s">
        <v>1067</v>
      </c>
      <c r="Q1356" s="324"/>
      <c r="R1356" s="324"/>
      <c r="S1356" s="324"/>
      <c r="T1356" s="324"/>
      <c r="U1356" s="324"/>
      <c r="V1356" s="324"/>
      <c r="W1356" s="324"/>
      <c r="X1356" s="324"/>
      <c r="Y1356" s="324"/>
      <c r="Z1356" s="324"/>
      <c r="AA1356" s="324"/>
      <c r="AB1356" s="324"/>
      <c r="AC1356" s="325"/>
      <c r="AD1356" s="94">
        <f>'Art. 121'!Q1304</f>
        <v>2</v>
      </c>
      <c r="AE1356" s="95">
        <f t="shared" si="229"/>
        <v>0.21276595744680851</v>
      </c>
      <c r="AF1356">
        <f t="shared" si="230"/>
        <v>1</v>
      </c>
      <c r="AG1356" s="92">
        <f t="shared" si="231"/>
        <v>1</v>
      </c>
      <c r="AH1356" s="96">
        <f t="shared" si="232"/>
        <v>1</v>
      </c>
      <c r="AI1356" s="97">
        <f t="shared" si="233"/>
        <v>0.1</v>
      </c>
      <c r="AJ1356" s="97">
        <f t="shared" si="234"/>
        <v>0.1</v>
      </c>
      <c r="AK1356" s="97">
        <f t="shared" si="235"/>
        <v>0.21276595744680851</v>
      </c>
    </row>
    <row r="1357" spans="1:37" ht="25.4" customHeight="1" thickTop="1" thickBot="1" x14ac:dyDescent="0.3">
      <c r="A1357" s="323" t="s">
        <v>1068</v>
      </c>
      <c r="B1357" s="324" t="s">
        <v>1069</v>
      </c>
      <c r="C1357" s="324" t="s">
        <v>1069</v>
      </c>
      <c r="D1357" s="324" t="s">
        <v>1069</v>
      </c>
      <c r="E1357" s="324" t="s">
        <v>1069</v>
      </c>
      <c r="F1357" s="324" t="s">
        <v>1069</v>
      </c>
      <c r="G1357" s="324" t="s">
        <v>1069</v>
      </c>
      <c r="H1357" s="324" t="s">
        <v>1069</v>
      </c>
      <c r="I1357" s="324" t="s">
        <v>1069</v>
      </c>
      <c r="J1357" s="324" t="s">
        <v>1069</v>
      </c>
      <c r="K1357" s="324" t="s">
        <v>1069</v>
      </c>
      <c r="L1357" s="324" t="s">
        <v>1069</v>
      </c>
      <c r="M1357" s="324" t="s">
        <v>1069</v>
      </c>
      <c r="N1357" s="324" t="s">
        <v>1069</v>
      </c>
      <c r="O1357" s="324" t="s">
        <v>1069</v>
      </c>
      <c r="P1357" s="324" t="s">
        <v>1069</v>
      </c>
      <c r="Q1357" s="324"/>
      <c r="R1357" s="324"/>
      <c r="S1357" s="324"/>
      <c r="T1357" s="324"/>
      <c r="U1357" s="324"/>
      <c r="V1357" s="324"/>
      <c r="W1357" s="324"/>
      <c r="X1357" s="324"/>
      <c r="Y1357" s="324"/>
      <c r="Z1357" s="324"/>
      <c r="AA1357" s="324"/>
      <c r="AB1357" s="324"/>
      <c r="AC1357" s="325"/>
      <c r="AD1357" s="94">
        <f>'Art. 121'!Q1305</f>
        <v>2</v>
      </c>
      <c r="AE1357" s="95">
        <f t="shared" si="229"/>
        <v>0.21276595744680851</v>
      </c>
      <c r="AF1357">
        <f t="shared" si="230"/>
        <v>1</v>
      </c>
      <c r="AG1357" s="92">
        <f t="shared" si="231"/>
        <v>1</v>
      </c>
      <c r="AH1357" s="96">
        <f t="shared" si="232"/>
        <v>1</v>
      </c>
      <c r="AI1357" s="97">
        <f t="shared" si="233"/>
        <v>0.1</v>
      </c>
      <c r="AJ1357" s="97">
        <f t="shared" si="234"/>
        <v>0.1</v>
      </c>
      <c r="AK1357" s="97">
        <f t="shared" si="235"/>
        <v>0.21276595744680851</v>
      </c>
    </row>
    <row r="1358" spans="1:37" ht="25.4" customHeight="1" thickTop="1" thickBot="1" x14ac:dyDescent="0.3">
      <c r="A1358" s="323" t="s">
        <v>1070</v>
      </c>
      <c r="B1358" s="324" t="s">
        <v>1071</v>
      </c>
      <c r="C1358" s="324" t="s">
        <v>1071</v>
      </c>
      <c r="D1358" s="324" t="s">
        <v>1071</v>
      </c>
      <c r="E1358" s="324" t="s">
        <v>1071</v>
      </c>
      <c r="F1358" s="324" t="s">
        <v>1071</v>
      </c>
      <c r="G1358" s="324" t="s">
        <v>1071</v>
      </c>
      <c r="H1358" s="324" t="s">
        <v>1071</v>
      </c>
      <c r="I1358" s="324" t="s">
        <v>1071</v>
      </c>
      <c r="J1358" s="324" t="s">
        <v>1071</v>
      </c>
      <c r="K1358" s="324" t="s">
        <v>1071</v>
      </c>
      <c r="L1358" s="324" t="s">
        <v>1071</v>
      </c>
      <c r="M1358" s="324" t="s">
        <v>1071</v>
      </c>
      <c r="N1358" s="324" t="s">
        <v>1071</v>
      </c>
      <c r="O1358" s="324" t="s">
        <v>1071</v>
      </c>
      <c r="P1358" s="324" t="s">
        <v>1071</v>
      </c>
      <c r="Q1358" s="324"/>
      <c r="R1358" s="324"/>
      <c r="S1358" s="324"/>
      <c r="T1358" s="324"/>
      <c r="U1358" s="324"/>
      <c r="V1358" s="324"/>
      <c r="W1358" s="324"/>
      <c r="X1358" s="324"/>
      <c r="Y1358" s="324"/>
      <c r="Z1358" s="324"/>
      <c r="AA1358" s="324"/>
      <c r="AB1358" s="324"/>
      <c r="AC1358" s="325"/>
      <c r="AD1358" s="94">
        <f>'Art. 121'!Q1306</f>
        <v>2</v>
      </c>
      <c r="AE1358" s="95">
        <f t="shared" si="229"/>
        <v>0.21276595744680851</v>
      </c>
      <c r="AF1358">
        <f t="shared" si="230"/>
        <v>1</v>
      </c>
      <c r="AG1358" s="92">
        <f t="shared" si="231"/>
        <v>1</v>
      </c>
      <c r="AH1358" s="96">
        <f t="shared" si="232"/>
        <v>1</v>
      </c>
      <c r="AI1358" s="97">
        <f t="shared" si="233"/>
        <v>0.1</v>
      </c>
      <c r="AJ1358" s="97">
        <f t="shared" si="234"/>
        <v>0.1</v>
      </c>
      <c r="AK1358" s="97">
        <f t="shared" si="235"/>
        <v>0.21276595744680851</v>
      </c>
    </row>
    <row r="1359" spans="1:37" ht="25.4" customHeight="1" thickTop="1" thickBot="1" x14ac:dyDescent="0.3">
      <c r="A1359" s="323" t="s">
        <v>1072</v>
      </c>
      <c r="B1359" s="324" t="s">
        <v>1073</v>
      </c>
      <c r="C1359" s="324" t="s">
        <v>1073</v>
      </c>
      <c r="D1359" s="324" t="s">
        <v>1073</v>
      </c>
      <c r="E1359" s="324" t="s">
        <v>1073</v>
      </c>
      <c r="F1359" s="324" t="s">
        <v>1073</v>
      </c>
      <c r="G1359" s="324" t="s">
        <v>1073</v>
      </c>
      <c r="H1359" s="324" t="s">
        <v>1073</v>
      </c>
      <c r="I1359" s="324" t="s">
        <v>1073</v>
      </c>
      <c r="J1359" s="324" t="s">
        <v>1073</v>
      </c>
      <c r="K1359" s="324" t="s">
        <v>1073</v>
      </c>
      <c r="L1359" s="324" t="s">
        <v>1073</v>
      </c>
      <c r="M1359" s="324" t="s">
        <v>1073</v>
      </c>
      <c r="N1359" s="324" t="s">
        <v>1073</v>
      </c>
      <c r="O1359" s="324" t="s">
        <v>1073</v>
      </c>
      <c r="P1359" s="324" t="s">
        <v>1073</v>
      </c>
      <c r="Q1359" s="324"/>
      <c r="R1359" s="324"/>
      <c r="S1359" s="324"/>
      <c r="T1359" s="324"/>
      <c r="U1359" s="324"/>
      <c r="V1359" s="324"/>
      <c r="W1359" s="324"/>
      <c r="X1359" s="324"/>
      <c r="Y1359" s="324"/>
      <c r="Z1359" s="324"/>
      <c r="AA1359" s="324"/>
      <c r="AB1359" s="324"/>
      <c r="AC1359" s="325"/>
      <c r="AD1359" s="94">
        <f>'Art. 121'!Q1307</f>
        <v>2</v>
      </c>
      <c r="AE1359" s="95">
        <f t="shared" si="229"/>
        <v>0.21276595744680851</v>
      </c>
      <c r="AF1359">
        <f t="shared" si="230"/>
        <v>1</v>
      </c>
      <c r="AG1359" s="92">
        <f t="shared" si="231"/>
        <v>1</v>
      </c>
      <c r="AH1359" s="96">
        <f t="shared" si="232"/>
        <v>1</v>
      </c>
      <c r="AI1359" s="97">
        <f t="shared" si="233"/>
        <v>0.1</v>
      </c>
      <c r="AJ1359" s="97">
        <f t="shared" si="234"/>
        <v>0.1</v>
      </c>
      <c r="AK1359" s="97">
        <f t="shared" si="235"/>
        <v>0.21276595744680851</v>
      </c>
    </row>
    <row r="1360" spans="1:37" ht="25.4" customHeight="1" thickTop="1" thickBot="1" x14ac:dyDescent="0.3">
      <c r="A1360" s="323" t="s">
        <v>1074</v>
      </c>
      <c r="B1360" s="324" t="s">
        <v>1075</v>
      </c>
      <c r="C1360" s="324" t="s">
        <v>1075</v>
      </c>
      <c r="D1360" s="324" t="s">
        <v>1075</v>
      </c>
      <c r="E1360" s="324" t="s">
        <v>1075</v>
      </c>
      <c r="F1360" s="324" t="s">
        <v>1075</v>
      </c>
      <c r="G1360" s="324" t="s">
        <v>1075</v>
      </c>
      <c r="H1360" s="324" t="s">
        <v>1075</v>
      </c>
      <c r="I1360" s="324" t="s">
        <v>1075</v>
      </c>
      <c r="J1360" s="324" t="s">
        <v>1075</v>
      </c>
      <c r="K1360" s="324" t="s">
        <v>1075</v>
      </c>
      <c r="L1360" s="324" t="s">
        <v>1075</v>
      </c>
      <c r="M1360" s="324" t="s">
        <v>1075</v>
      </c>
      <c r="N1360" s="324" t="s">
        <v>1075</v>
      </c>
      <c r="O1360" s="324" t="s">
        <v>1075</v>
      </c>
      <c r="P1360" s="324" t="s">
        <v>1075</v>
      </c>
      <c r="Q1360" s="324"/>
      <c r="R1360" s="324"/>
      <c r="S1360" s="324"/>
      <c r="T1360" s="324"/>
      <c r="U1360" s="324"/>
      <c r="V1360" s="324"/>
      <c r="W1360" s="324"/>
      <c r="X1360" s="324"/>
      <c r="Y1360" s="324"/>
      <c r="Z1360" s="324"/>
      <c r="AA1360" s="324"/>
      <c r="AB1360" s="324"/>
      <c r="AC1360" s="325"/>
      <c r="AD1360" s="94">
        <f>'Art. 121'!Q1308</f>
        <v>2</v>
      </c>
      <c r="AE1360" s="95">
        <f t="shared" si="229"/>
        <v>0.21276595744680851</v>
      </c>
      <c r="AF1360">
        <f t="shared" si="230"/>
        <v>1</v>
      </c>
      <c r="AG1360" s="92">
        <f t="shared" si="231"/>
        <v>1</v>
      </c>
      <c r="AH1360" s="96">
        <f t="shared" si="232"/>
        <v>1</v>
      </c>
      <c r="AI1360" s="97">
        <f t="shared" si="233"/>
        <v>0.1</v>
      </c>
      <c r="AJ1360" s="97">
        <f t="shared" si="234"/>
        <v>0.1</v>
      </c>
      <c r="AK1360" s="97">
        <f t="shared" si="235"/>
        <v>0.21276595744680851</v>
      </c>
    </row>
    <row r="1361" spans="1:37" ht="25.4" customHeight="1" thickTop="1" thickBot="1" x14ac:dyDescent="0.3">
      <c r="A1361" s="323" t="s">
        <v>1076</v>
      </c>
      <c r="B1361" s="324" t="s">
        <v>1077</v>
      </c>
      <c r="C1361" s="324" t="s">
        <v>1077</v>
      </c>
      <c r="D1361" s="324" t="s">
        <v>1077</v>
      </c>
      <c r="E1361" s="324" t="s">
        <v>1077</v>
      </c>
      <c r="F1361" s="324" t="s">
        <v>1077</v>
      </c>
      <c r="G1361" s="324" t="s">
        <v>1077</v>
      </c>
      <c r="H1361" s="324" t="s">
        <v>1077</v>
      </c>
      <c r="I1361" s="324" t="s">
        <v>1077</v>
      </c>
      <c r="J1361" s="324" t="s">
        <v>1077</v>
      </c>
      <c r="K1361" s="324" t="s">
        <v>1077</v>
      </c>
      <c r="L1361" s="324" t="s">
        <v>1077</v>
      </c>
      <c r="M1361" s="324" t="s">
        <v>1077</v>
      </c>
      <c r="N1361" s="324" t="s">
        <v>1077</v>
      </c>
      <c r="O1361" s="324" t="s">
        <v>1077</v>
      </c>
      <c r="P1361" s="324" t="s">
        <v>1077</v>
      </c>
      <c r="Q1361" s="324"/>
      <c r="R1361" s="324"/>
      <c r="S1361" s="324"/>
      <c r="T1361" s="324"/>
      <c r="U1361" s="324"/>
      <c r="V1361" s="324"/>
      <c r="W1361" s="324"/>
      <c r="X1361" s="324"/>
      <c r="Y1361" s="324"/>
      <c r="Z1361" s="324"/>
      <c r="AA1361" s="324"/>
      <c r="AB1361" s="324"/>
      <c r="AC1361" s="325"/>
      <c r="AD1361" s="94">
        <f>'Art. 121'!Q1309</f>
        <v>2</v>
      </c>
      <c r="AE1361" s="95">
        <f t="shared" si="229"/>
        <v>0.21276595744680851</v>
      </c>
      <c r="AF1361">
        <f t="shared" si="230"/>
        <v>1</v>
      </c>
      <c r="AG1361" s="92">
        <f t="shared" si="231"/>
        <v>1</v>
      </c>
      <c r="AH1361" s="96">
        <f t="shared" si="232"/>
        <v>1</v>
      </c>
      <c r="AI1361" s="97">
        <f t="shared" si="233"/>
        <v>0.1</v>
      </c>
      <c r="AJ1361" s="97">
        <f t="shared" si="234"/>
        <v>0.1</v>
      </c>
      <c r="AK1361" s="97">
        <f t="shared" si="235"/>
        <v>0.21276595744680851</v>
      </c>
    </row>
    <row r="1362" spans="1:37" ht="25.4" customHeight="1" thickTop="1" thickBot="1" x14ac:dyDescent="0.3">
      <c r="A1362" s="323" t="s">
        <v>1078</v>
      </c>
      <c r="B1362" s="324" t="s">
        <v>1079</v>
      </c>
      <c r="C1362" s="324" t="s">
        <v>1079</v>
      </c>
      <c r="D1362" s="324" t="s">
        <v>1079</v>
      </c>
      <c r="E1362" s="324" t="s">
        <v>1079</v>
      </c>
      <c r="F1362" s="324" t="s">
        <v>1079</v>
      </c>
      <c r="G1362" s="324" t="s">
        <v>1079</v>
      </c>
      <c r="H1362" s="324" t="s">
        <v>1079</v>
      </c>
      <c r="I1362" s="324" t="s">
        <v>1079</v>
      </c>
      <c r="J1362" s="324" t="s">
        <v>1079</v>
      </c>
      <c r="K1362" s="324" t="s">
        <v>1079</v>
      </c>
      <c r="L1362" s="324" t="s">
        <v>1079</v>
      </c>
      <c r="M1362" s="324" t="s">
        <v>1079</v>
      </c>
      <c r="N1362" s="324" t="s">
        <v>1079</v>
      </c>
      <c r="O1362" s="324" t="s">
        <v>1079</v>
      </c>
      <c r="P1362" s="324" t="s">
        <v>1079</v>
      </c>
      <c r="Q1362" s="324"/>
      <c r="R1362" s="324"/>
      <c r="S1362" s="324"/>
      <c r="T1362" s="324"/>
      <c r="U1362" s="324"/>
      <c r="V1362" s="324"/>
      <c r="W1362" s="324"/>
      <c r="X1362" s="324"/>
      <c r="Y1362" s="324"/>
      <c r="Z1362" s="324"/>
      <c r="AA1362" s="324"/>
      <c r="AB1362" s="324"/>
      <c r="AC1362" s="325"/>
      <c r="AD1362" s="94">
        <f>'Art. 121'!Q1310</f>
        <v>2</v>
      </c>
      <c r="AE1362" s="95">
        <f t="shared" si="229"/>
        <v>0.21276595744680851</v>
      </c>
      <c r="AF1362">
        <f t="shared" si="230"/>
        <v>1</v>
      </c>
      <c r="AG1362" s="92">
        <f t="shared" si="231"/>
        <v>1</v>
      </c>
      <c r="AH1362" s="96">
        <f t="shared" si="232"/>
        <v>1</v>
      </c>
      <c r="AI1362" s="97">
        <f t="shared" si="233"/>
        <v>0.1</v>
      </c>
      <c r="AJ1362" s="97">
        <f t="shared" si="234"/>
        <v>0.1</v>
      </c>
      <c r="AK1362" s="97">
        <f t="shared" si="235"/>
        <v>0.21276595744680851</v>
      </c>
    </row>
    <row r="1363" spans="1:37" ht="25.4" customHeight="1" thickTop="1" x14ac:dyDescent="0.25">
      <c r="A1363" s="321" t="s">
        <v>2122</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5">
        <f>SUM(AE1353:AE1362)</f>
        <v>2.1276595744680855</v>
      </c>
      <c r="AF1363" s="65"/>
      <c r="AG1363" s="98">
        <f>SUM(AG1353:AG1362)</f>
        <v>10</v>
      </c>
      <c r="AH1363" s="99"/>
      <c r="AI1363" s="100"/>
      <c r="AJ1363" s="100"/>
      <c r="AK1363" s="100"/>
    </row>
    <row r="1364" spans="1:37" ht="25.4" customHeight="1" x14ac:dyDescent="0.25">
      <c r="A1364" s="308" t="s">
        <v>2123</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2" t="s">
        <v>111</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11" t="s">
        <v>99</v>
      </c>
      <c r="AE1366" s="112" t="s">
        <v>9</v>
      </c>
      <c r="AF1366" s="92" t="s">
        <v>1988</v>
      </c>
      <c r="AG1366" s="92" t="s">
        <v>1989</v>
      </c>
      <c r="AH1366" s="92" t="s">
        <v>1990</v>
      </c>
      <c r="AI1366" s="93" t="s">
        <v>1991</v>
      </c>
      <c r="AJ1366" s="92"/>
      <c r="AK1366" s="93" t="s">
        <v>1992</v>
      </c>
    </row>
    <row r="1367" spans="1:37" ht="25.4" customHeight="1" thickTop="1" thickBot="1" x14ac:dyDescent="0.3">
      <c r="A1367" s="323" t="s">
        <v>1080</v>
      </c>
      <c r="B1367" s="324" t="s">
        <v>1081</v>
      </c>
      <c r="C1367" s="324" t="s">
        <v>1081</v>
      </c>
      <c r="D1367" s="324" t="s">
        <v>1081</v>
      </c>
      <c r="E1367" s="324" t="s">
        <v>1081</v>
      </c>
      <c r="F1367" s="324" t="s">
        <v>1081</v>
      </c>
      <c r="G1367" s="324" t="s">
        <v>1081</v>
      </c>
      <c r="H1367" s="324" t="s">
        <v>1081</v>
      </c>
      <c r="I1367" s="324" t="s">
        <v>1081</v>
      </c>
      <c r="J1367" s="324" t="s">
        <v>1081</v>
      </c>
      <c r="K1367" s="324" t="s">
        <v>1081</v>
      </c>
      <c r="L1367" s="324" t="s">
        <v>1081</v>
      </c>
      <c r="M1367" s="324" t="s">
        <v>1081</v>
      </c>
      <c r="N1367" s="324" t="s">
        <v>1081</v>
      </c>
      <c r="O1367" s="324" t="s">
        <v>1081</v>
      </c>
      <c r="P1367" s="324" t="s">
        <v>1081</v>
      </c>
      <c r="Q1367" s="324"/>
      <c r="R1367" s="324"/>
      <c r="S1367" s="324"/>
      <c r="T1367" s="324"/>
      <c r="U1367" s="324"/>
      <c r="V1367" s="324"/>
      <c r="W1367" s="324"/>
      <c r="X1367" s="324"/>
      <c r="Y1367" s="324"/>
      <c r="Z1367" s="324"/>
      <c r="AA1367" s="324"/>
      <c r="AB1367" s="324"/>
      <c r="AC1367" s="325"/>
      <c r="AD1367" s="94">
        <f>'Art. 121'!Q1313</f>
        <v>2</v>
      </c>
      <c r="AE1367" s="95">
        <f>IF(AG1367=1,AK1367,AG1367)</f>
        <v>0.42553191489361702</v>
      </c>
      <c r="AF1367">
        <f>AD1367/2</f>
        <v>1</v>
      </c>
      <c r="AG1367" s="92">
        <f>IF(AND(AF1367&gt;=0,AF1367&lt;=1),1,"No aplica")</f>
        <v>1</v>
      </c>
      <c r="AH1367" s="96">
        <f>AD1367/(AG1367*2)</f>
        <v>1</v>
      </c>
      <c r="AI1367" s="97">
        <f>IF(AG1367=1,AG1367/$AG$1372,"No aplica")</f>
        <v>0.2</v>
      </c>
      <c r="AJ1367" s="97">
        <f>AF1367*AI1367</f>
        <v>0.2</v>
      </c>
      <c r="AK1367" s="97">
        <f>AJ1367*$AE$23</f>
        <v>0.42553191489361702</v>
      </c>
    </row>
    <row r="1368" spans="1:37" ht="25.4" customHeight="1" thickTop="1" thickBot="1" x14ac:dyDescent="0.3">
      <c r="A1368" s="323" t="s">
        <v>1082</v>
      </c>
      <c r="B1368" s="324" t="s">
        <v>1083</v>
      </c>
      <c r="C1368" s="324" t="s">
        <v>1083</v>
      </c>
      <c r="D1368" s="324" t="s">
        <v>1083</v>
      </c>
      <c r="E1368" s="324" t="s">
        <v>1083</v>
      </c>
      <c r="F1368" s="324" t="s">
        <v>1083</v>
      </c>
      <c r="G1368" s="324" t="s">
        <v>1083</v>
      </c>
      <c r="H1368" s="324" t="s">
        <v>1083</v>
      </c>
      <c r="I1368" s="324" t="s">
        <v>1083</v>
      </c>
      <c r="J1368" s="324" t="s">
        <v>1083</v>
      </c>
      <c r="K1368" s="324" t="s">
        <v>1083</v>
      </c>
      <c r="L1368" s="324" t="s">
        <v>1083</v>
      </c>
      <c r="M1368" s="324" t="s">
        <v>1083</v>
      </c>
      <c r="N1368" s="324" t="s">
        <v>1083</v>
      </c>
      <c r="O1368" s="324" t="s">
        <v>1083</v>
      </c>
      <c r="P1368" s="324" t="s">
        <v>1083</v>
      </c>
      <c r="Q1368" s="324"/>
      <c r="R1368" s="324"/>
      <c r="S1368" s="324"/>
      <c r="T1368" s="324"/>
      <c r="U1368" s="324"/>
      <c r="V1368" s="324"/>
      <c r="W1368" s="324"/>
      <c r="X1368" s="324"/>
      <c r="Y1368" s="324"/>
      <c r="Z1368" s="324"/>
      <c r="AA1368" s="324"/>
      <c r="AB1368" s="324"/>
      <c r="AC1368" s="325"/>
      <c r="AD1368" s="94">
        <f>'Art. 121'!Q1314</f>
        <v>2</v>
      </c>
      <c r="AE1368" s="95">
        <f>IF(AG1368=1,AK1368,AG1368)</f>
        <v>0.42553191489361702</v>
      </c>
      <c r="AF1368">
        <f>AD1368/2</f>
        <v>1</v>
      </c>
      <c r="AG1368" s="92">
        <f>IF(AND(AF1368&gt;=0,AF1368&lt;=1),1,"No aplica")</f>
        <v>1</v>
      </c>
      <c r="AH1368" s="96">
        <f>AD1368/(AG1368*2)</f>
        <v>1</v>
      </c>
      <c r="AI1368" s="97">
        <f>IF(AG1368=1,AG1368/$AG$1372,"No aplica")</f>
        <v>0.2</v>
      </c>
      <c r="AJ1368" s="97">
        <f>AF1368*AI1368</f>
        <v>0.2</v>
      </c>
      <c r="AK1368" s="97">
        <f>AJ1368*$AE$23</f>
        <v>0.42553191489361702</v>
      </c>
    </row>
    <row r="1369" spans="1:37" ht="25.4" customHeight="1" thickTop="1" thickBot="1" x14ac:dyDescent="0.3">
      <c r="A1369" s="323" t="s">
        <v>1084</v>
      </c>
      <c r="B1369" s="324" t="s">
        <v>1085</v>
      </c>
      <c r="C1369" s="324" t="s">
        <v>1085</v>
      </c>
      <c r="D1369" s="324" t="s">
        <v>1085</v>
      </c>
      <c r="E1369" s="324" t="s">
        <v>1085</v>
      </c>
      <c r="F1369" s="324" t="s">
        <v>1085</v>
      </c>
      <c r="G1369" s="324" t="s">
        <v>1085</v>
      </c>
      <c r="H1369" s="324" t="s">
        <v>1085</v>
      </c>
      <c r="I1369" s="324" t="s">
        <v>1085</v>
      </c>
      <c r="J1369" s="324" t="s">
        <v>1085</v>
      </c>
      <c r="K1369" s="324" t="s">
        <v>1085</v>
      </c>
      <c r="L1369" s="324" t="s">
        <v>1085</v>
      </c>
      <c r="M1369" s="324" t="s">
        <v>1085</v>
      </c>
      <c r="N1369" s="324" t="s">
        <v>1085</v>
      </c>
      <c r="O1369" s="324" t="s">
        <v>1085</v>
      </c>
      <c r="P1369" s="324" t="s">
        <v>1085</v>
      </c>
      <c r="Q1369" s="324"/>
      <c r="R1369" s="324"/>
      <c r="S1369" s="324"/>
      <c r="T1369" s="324"/>
      <c r="U1369" s="324"/>
      <c r="V1369" s="324"/>
      <c r="W1369" s="324"/>
      <c r="X1369" s="324"/>
      <c r="Y1369" s="324"/>
      <c r="Z1369" s="324"/>
      <c r="AA1369" s="324"/>
      <c r="AB1369" s="324"/>
      <c r="AC1369" s="325"/>
      <c r="AD1369" s="94">
        <f>'Art. 121'!Q1315</f>
        <v>2</v>
      </c>
      <c r="AE1369" s="95">
        <f>IF(AG1369=1,AK1369,AG1369)</f>
        <v>0.42553191489361702</v>
      </c>
      <c r="AF1369">
        <f>AD1369/2</f>
        <v>1</v>
      </c>
      <c r="AG1369" s="92">
        <f>IF(AND(AF1369&gt;=0,AF1369&lt;=1),1,"No aplica")</f>
        <v>1</v>
      </c>
      <c r="AH1369" s="96">
        <f>AD1369/(AG1369*2)</f>
        <v>1</v>
      </c>
      <c r="AI1369" s="97">
        <f>IF(AG1369=1,AG1369/$AG$1372,"No aplica")</f>
        <v>0.2</v>
      </c>
      <c r="AJ1369" s="97">
        <f>AF1369*AI1369</f>
        <v>0.2</v>
      </c>
      <c r="AK1369" s="97">
        <f>AJ1369*$AE$23</f>
        <v>0.42553191489361702</v>
      </c>
    </row>
    <row r="1370" spans="1:37" ht="25.4" customHeight="1" thickTop="1" thickBot="1" x14ac:dyDescent="0.3">
      <c r="A1370" s="323" t="s">
        <v>1086</v>
      </c>
      <c r="B1370" s="324" t="s">
        <v>1087</v>
      </c>
      <c r="C1370" s="324" t="s">
        <v>1087</v>
      </c>
      <c r="D1370" s="324" t="s">
        <v>1087</v>
      </c>
      <c r="E1370" s="324" t="s">
        <v>1087</v>
      </c>
      <c r="F1370" s="324" t="s">
        <v>1087</v>
      </c>
      <c r="G1370" s="324" t="s">
        <v>1087</v>
      </c>
      <c r="H1370" s="324" t="s">
        <v>1087</v>
      </c>
      <c r="I1370" s="324" t="s">
        <v>1087</v>
      </c>
      <c r="J1370" s="324" t="s">
        <v>1087</v>
      </c>
      <c r="K1370" s="324" t="s">
        <v>1087</v>
      </c>
      <c r="L1370" s="324" t="s">
        <v>1087</v>
      </c>
      <c r="M1370" s="324" t="s">
        <v>1087</v>
      </c>
      <c r="N1370" s="324" t="s">
        <v>1087</v>
      </c>
      <c r="O1370" s="324" t="s">
        <v>1087</v>
      </c>
      <c r="P1370" s="324" t="s">
        <v>1087</v>
      </c>
      <c r="Q1370" s="324"/>
      <c r="R1370" s="324"/>
      <c r="S1370" s="324"/>
      <c r="T1370" s="324"/>
      <c r="U1370" s="324"/>
      <c r="V1370" s="324"/>
      <c r="W1370" s="324"/>
      <c r="X1370" s="324"/>
      <c r="Y1370" s="324"/>
      <c r="Z1370" s="324"/>
      <c r="AA1370" s="324"/>
      <c r="AB1370" s="324"/>
      <c r="AC1370" s="325"/>
      <c r="AD1370" s="94">
        <f>'Art. 121'!Q1316</f>
        <v>2</v>
      </c>
      <c r="AE1370" s="95">
        <f>IF(AG1370=1,AK1370,AG1370)</f>
        <v>0.42553191489361702</v>
      </c>
      <c r="AF1370">
        <f>AD1370/2</f>
        <v>1</v>
      </c>
      <c r="AG1370" s="92">
        <f>IF(AND(AF1370&gt;=0,AF1370&lt;=1),1,"No aplica")</f>
        <v>1</v>
      </c>
      <c r="AH1370" s="96">
        <f>AD1370/(AG1370*2)</f>
        <v>1</v>
      </c>
      <c r="AI1370" s="97">
        <f>IF(AG1370=1,AG1370/$AG$1372,"No aplica")</f>
        <v>0.2</v>
      </c>
      <c r="AJ1370" s="97">
        <f>AF1370*AI1370</f>
        <v>0.2</v>
      </c>
      <c r="AK1370" s="97">
        <f>AJ1370*$AE$23</f>
        <v>0.42553191489361702</v>
      </c>
    </row>
    <row r="1371" spans="1:37" ht="25.4" customHeight="1" thickTop="1" thickBot="1" x14ac:dyDescent="0.3">
      <c r="A1371" s="323" t="s">
        <v>1088</v>
      </c>
      <c r="B1371" s="324" t="s">
        <v>1089</v>
      </c>
      <c r="C1371" s="324" t="s">
        <v>1089</v>
      </c>
      <c r="D1371" s="324" t="s">
        <v>1089</v>
      </c>
      <c r="E1371" s="324" t="s">
        <v>1089</v>
      </c>
      <c r="F1371" s="324" t="s">
        <v>1089</v>
      </c>
      <c r="G1371" s="324" t="s">
        <v>1089</v>
      </c>
      <c r="H1371" s="324" t="s">
        <v>1089</v>
      </c>
      <c r="I1371" s="324" t="s">
        <v>1089</v>
      </c>
      <c r="J1371" s="324" t="s">
        <v>1089</v>
      </c>
      <c r="K1371" s="324" t="s">
        <v>1089</v>
      </c>
      <c r="L1371" s="324" t="s">
        <v>1089</v>
      </c>
      <c r="M1371" s="324" t="s">
        <v>1089</v>
      </c>
      <c r="N1371" s="324" t="s">
        <v>1089</v>
      </c>
      <c r="O1371" s="324" t="s">
        <v>1089</v>
      </c>
      <c r="P1371" s="324" t="s">
        <v>1089</v>
      </c>
      <c r="Q1371" s="324"/>
      <c r="R1371" s="324"/>
      <c r="S1371" s="324"/>
      <c r="T1371" s="324"/>
      <c r="U1371" s="324"/>
      <c r="V1371" s="324"/>
      <c r="W1371" s="324"/>
      <c r="X1371" s="324"/>
      <c r="Y1371" s="324"/>
      <c r="Z1371" s="324"/>
      <c r="AA1371" s="324"/>
      <c r="AB1371" s="324"/>
      <c r="AC1371" s="325"/>
      <c r="AD1371" s="94">
        <f>'Art. 121'!Q1317</f>
        <v>2</v>
      </c>
      <c r="AE1371" s="95">
        <f>IF(AG1371=1,AK1371,AG1371)</f>
        <v>0.42553191489361702</v>
      </c>
      <c r="AF1371">
        <f>AD1371/2</f>
        <v>1</v>
      </c>
      <c r="AG1371" s="92">
        <f>IF(AND(AF1371&gt;=0,AF1371&lt;=1),1,"No aplica")</f>
        <v>1</v>
      </c>
      <c r="AH1371" s="96">
        <f>AD1371/(AG1371*2)</f>
        <v>1</v>
      </c>
      <c r="AI1371" s="97">
        <f>IF(AG1371=1,AG1371/$AG$1372,"No aplica")</f>
        <v>0.2</v>
      </c>
      <c r="AJ1371" s="97">
        <f>AF1371*AI1371</f>
        <v>0.2</v>
      </c>
      <c r="AK1371" s="97">
        <f>AJ1371*$AE$23</f>
        <v>0.42553191489361702</v>
      </c>
    </row>
    <row r="1372" spans="1:37" ht="25.4" customHeight="1" thickTop="1" x14ac:dyDescent="0.25">
      <c r="A1372" s="321" t="s">
        <v>2124</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5">
        <f>SUM(AE1365:AE1371)</f>
        <v>2.1276595744680851</v>
      </c>
      <c r="AF1372" s="65"/>
      <c r="AG1372" s="98">
        <f>SUM(AG1367:AG1371)</f>
        <v>5</v>
      </c>
      <c r="AH1372" s="99"/>
      <c r="AI1372" s="100"/>
      <c r="AJ1372" s="100"/>
      <c r="AK1372" s="100"/>
    </row>
    <row r="1373" spans="1:37" ht="25.4" customHeight="1" x14ac:dyDescent="0.25">
      <c r="A1373" s="308" t="s">
        <v>2125</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1090</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2" t="s">
        <v>76</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69" t="s">
        <v>99</v>
      </c>
      <c r="AE1379" s="113" t="s">
        <v>9</v>
      </c>
      <c r="AF1379" s="92" t="s">
        <v>1988</v>
      </c>
      <c r="AG1379" s="92" t="s">
        <v>1989</v>
      </c>
      <c r="AH1379" s="92" t="s">
        <v>1990</v>
      </c>
      <c r="AI1379" s="93" t="s">
        <v>1991</v>
      </c>
      <c r="AJ1379" s="92"/>
      <c r="AK1379" s="93" t="s">
        <v>1992</v>
      </c>
    </row>
    <row r="1380" spans="1:37" ht="25.4" customHeight="1" thickTop="1" thickBot="1" x14ac:dyDescent="0.3">
      <c r="A1380" s="323" t="s">
        <v>1060</v>
      </c>
      <c r="B1380" s="324" t="s">
        <v>1061</v>
      </c>
      <c r="C1380" s="324" t="s">
        <v>1061</v>
      </c>
      <c r="D1380" s="324" t="s">
        <v>1061</v>
      </c>
      <c r="E1380" s="324" t="s">
        <v>1061</v>
      </c>
      <c r="F1380" s="324" t="s">
        <v>1061</v>
      </c>
      <c r="G1380" s="324" t="s">
        <v>1061</v>
      </c>
      <c r="H1380" s="324" t="s">
        <v>1061</v>
      </c>
      <c r="I1380" s="324" t="s">
        <v>1061</v>
      </c>
      <c r="J1380" s="324" t="s">
        <v>1061</v>
      </c>
      <c r="K1380" s="324" t="s">
        <v>1061</v>
      </c>
      <c r="L1380" s="324" t="s">
        <v>1061</v>
      </c>
      <c r="M1380" s="324" t="s">
        <v>1061</v>
      </c>
      <c r="N1380" s="324" t="s">
        <v>1061</v>
      </c>
      <c r="O1380" s="324" t="s">
        <v>1061</v>
      </c>
      <c r="P1380" s="324" t="s">
        <v>1061</v>
      </c>
      <c r="Q1380" s="324"/>
      <c r="R1380" s="324"/>
      <c r="S1380" s="324"/>
      <c r="T1380" s="324"/>
      <c r="U1380" s="324"/>
      <c r="V1380" s="324"/>
      <c r="W1380" s="324"/>
      <c r="X1380" s="324"/>
      <c r="Y1380" s="324"/>
      <c r="Z1380" s="324"/>
      <c r="AA1380" s="324"/>
      <c r="AB1380" s="324"/>
      <c r="AC1380" s="325"/>
      <c r="AD1380" s="94">
        <f>'Art. 121'!Q1326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4" customHeight="1" thickTop="1" thickBot="1" x14ac:dyDescent="0.3">
      <c r="A1381" s="323" t="s">
        <v>1092</v>
      </c>
      <c r="B1381" s="324" t="s">
        <v>1093</v>
      </c>
      <c r="C1381" s="324" t="s">
        <v>1093</v>
      </c>
      <c r="D1381" s="324" t="s">
        <v>1093</v>
      </c>
      <c r="E1381" s="324" t="s">
        <v>1093</v>
      </c>
      <c r="F1381" s="324" t="s">
        <v>1093</v>
      </c>
      <c r="G1381" s="324" t="s">
        <v>1093</v>
      </c>
      <c r="H1381" s="324" t="s">
        <v>1093</v>
      </c>
      <c r="I1381" s="324" t="s">
        <v>1093</v>
      </c>
      <c r="J1381" s="324" t="s">
        <v>1093</v>
      </c>
      <c r="K1381" s="324" t="s">
        <v>1093</v>
      </c>
      <c r="L1381" s="324" t="s">
        <v>1093</v>
      </c>
      <c r="M1381" s="324" t="s">
        <v>1093</v>
      </c>
      <c r="N1381" s="324" t="s">
        <v>1093</v>
      </c>
      <c r="O1381" s="324" t="s">
        <v>1093</v>
      </c>
      <c r="P1381" s="324" t="s">
        <v>1093</v>
      </c>
      <c r="Q1381" s="324"/>
      <c r="R1381" s="324"/>
      <c r="S1381" s="324"/>
      <c r="T1381" s="324"/>
      <c r="U1381" s="324"/>
      <c r="V1381" s="324"/>
      <c r="W1381" s="324"/>
      <c r="X1381" s="324"/>
      <c r="Y1381" s="324"/>
      <c r="Z1381" s="324"/>
      <c r="AA1381" s="324"/>
      <c r="AB1381" s="324"/>
      <c r="AC1381" s="325"/>
      <c r="AD1381" s="94">
        <f>'Art. 121'!Q1327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4" customHeight="1" thickTop="1" thickBot="1" x14ac:dyDescent="0.3">
      <c r="A1382" s="323" t="s">
        <v>1094</v>
      </c>
      <c r="B1382" s="324" t="s">
        <v>1095</v>
      </c>
      <c r="C1382" s="324" t="s">
        <v>1095</v>
      </c>
      <c r="D1382" s="324" t="s">
        <v>1095</v>
      </c>
      <c r="E1382" s="324" t="s">
        <v>1095</v>
      </c>
      <c r="F1382" s="324" t="s">
        <v>1095</v>
      </c>
      <c r="G1382" s="324" t="s">
        <v>1095</v>
      </c>
      <c r="H1382" s="324" t="s">
        <v>1095</v>
      </c>
      <c r="I1382" s="324" t="s">
        <v>1095</v>
      </c>
      <c r="J1382" s="324" t="s">
        <v>1095</v>
      </c>
      <c r="K1382" s="324" t="s">
        <v>1095</v>
      </c>
      <c r="L1382" s="324" t="s">
        <v>1095</v>
      </c>
      <c r="M1382" s="324" t="s">
        <v>1095</v>
      </c>
      <c r="N1382" s="324" t="s">
        <v>1095</v>
      </c>
      <c r="O1382" s="324" t="s">
        <v>1095</v>
      </c>
      <c r="P1382" s="324" t="s">
        <v>1095</v>
      </c>
      <c r="Q1382" s="324"/>
      <c r="R1382" s="324"/>
      <c r="S1382" s="324"/>
      <c r="T1382" s="324"/>
      <c r="U1382" s="324"/>
      <c r="V1382" s="324"/>
      <c r="W1382" s="324"/>
      <c r="X1382" s="324"/>
      <c r="Y1382" s="324"/>
      <c r="Z1382" s="324"/>
      <c r="AA1382" s="324"/>
      <c r="AB1382" s="324"/>
      <c r="AC1382" s="325"/>
      <c r="AD1382" s="94">
        <f>'Art. 121'!Q1328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4" customHeight="1" thickTop="1" thickBot="1" x14ac:dyDescent="0.3">
      <c r="A1383" s="323" t="s">
        <v>1096</v>
      </c>
      <c r="B1383" s="324" t="s">
        <v>1097</v>
      </c>
      <c r="C1383" s="324" t="s">
        <v>1097</v>
      </c>
      <c r="D1383" s="324" t="s">
        <v>1097</v>
      </c>
      <c r="E1383" s="324" t="s">
        <v>1097</v>
      </c>
      <c r="F1383" s="324" t="s">
        <v>1097</v>
      </c>
      <c r="G1383" s="324" t="s">
        <v>1097</v>
      </c>
      <c r="H1383" s="324" t="s">
        <v>1097</v>
      </c>
      <c r="I1383" s="324" t="s">
        <v>1097</v>
      </c>
      <c r="J1383" s="324" t="s">
        <v>1097</v>
      </c>
      <c r="K1383" s="324" t="s">
        <v>1097</v>
      </c>
      <c r="L1383" s="324" t="s">
        <v>1097</v>
      </c>
      <c r="M1383" s="324" t="s">
        <v>1097</v>
      </c>
      <c r="N1383" s="324" t="s">
        <v>1097</v>
      </c>
      <c r="O1383" s="324" t="s">
        <v>1097</v>
      </c>
      <c r="P1383" s="324" t="s">
        <v>1097</v>
      </c>
      <c r="Q1383" s="324"/>
      <c r="R1383" s="324"/>
      <c r="S1383" s="324"/>
      <c r="T1383" s="324"/>
      <c r="U1383" s="324"/>
      <c r="V1383" s="324"/>
      <c r="W1383" s="324"/>
      <c r="X1383" s="324"/>
      <c r="Y1383" s="324"/>
      <c r="Z1383" s="324"/>
      <c r="AA1383" s="324"/>
      <c r="AB1383" s="324"/>
      <c r="AC1383" s="325"/>
      <c r="AD1383" s="94">
        <f>'Art. 121'!Q1329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4" customHeight="1" thickTop="1" thickBot="1" x14ac:dyDescent="0.3">
      <c r="A1384" s="323" t="s">
        <v>1098</v>
      </c>
      <c r="B1384" s="324" t="s">
        <v>1099</v>
      </c>
      <c r="C1384" s="324" t="s">
        <v>1099</v>
      </c>
      <c r="D1384" s="324" t="s">
        <v>1099</v>
      </c>
      <c r="E1384" s="324" t="s">
        <v>1099</v>
      </c>
      <c r="F1384" s="324" t="s">
        <v>1099</v>
      </c>
      <c r="G1384" s="324" t="s">
        <v>1099</v>
      </c>
      <c r="H1384" s="324" t="s">
        <v>1099</v>
      </c>
      <c r="I1384" s="324" t="s">
        <v>1099</v>
      </c>
      <c r="J1384" s="324" t="s">
        <v>1099</v>
      </c>
      <c r="K1384" s="324" t="s">
        <v>1099</v>
      </c>
      <c r="L1384" s="324" t="s">
        <v>1099</v>
      </c>
      <c r="M1384" s="324" t="s">
        <v>1099</v>
      </c>
      <c r="N1384" s="324" t="s">
        <v>1099</v>
      </c>
      <c r="O1384" s="324" t="s">
        <v>1099</v>
      </c>
      <c r="P1384" s="324" t="s">
        <v>1099</v>
      </c>
      <c r="Q1384" s="324"/>
      <c r="R1384" s="324"/>
      <c r="S1384" s="324"/>
      <c r="T1384" s="324"/>
      <c r="U1384" s="324"/>
      <c r="V1384" s="324"/>
      <c r="W1384" s="324"/>
      <c r="X1384" s="324"/>
      <c r="Y1384" s="324"/>
      <c r="Z1384" s="324"/>
      <c r="AA1384" s="324"/>
      <c r="AB1384" s="324"/>
      <c r="AC1384" s="325"/>
      <c r="AD1384" s="94">
        <f>'Art. 121'!Q1330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4" customHeight="1" thickTop="1" thickBot="1" x14ac:dyDescent="0.3">
      <c r="A1385" s="323" t="s">
        <v>1100</v>
      </c>
      <c r="B1385" s="324" t="s">
        <v>1101</v>
      </c>
      <c r="C1385" s="324" t="s">
        <v>1101</v>
      </c>
      <c r="D1385" s="324" t="s">
        <v>1101</v>
      </c>
      <c r="E1385" s="324" t="s">
        <v>1101</v>
      </c>
      <c r="F1385" s="324" t="s">
        <v>1101</v>
      </c>
      <c r="G1385" s="324" t="s">
        <v>1101</v>
      </c>
      <c r="H1385" s="324" t="s">
        <v>1101</v>
      </c>
      <c r="I1385" s="324" t="s">
        <v>1101</v>
      </c>
      <c r="J1385" s="324" t="s">
        <v>1101</v>
      </c>
      <c r="K1385" s="324" t="s">
        <v>1101</v>
      </c>
      <c r="L1385" s="324" t="s">
        <v>1101</v>
      </c>
      <c r="M1385" s="324" t="s">
        <v>1101</v>
      </c>
      <c r="N1385" s="324" t="s">
        <v>1101</v>
      </c>
      <c r="O1385" s="324" t="s">
        <v>1101</v>
      </c>
      <c r="P1385" s="324" t="s">
        <v>1101</v>
      </c>
      <c r="Q1385" s="324"/>
      <c r="R1385" s="324"/>
      <c r="S1385" s="324"/>
      <c r="T1385" s="324"/>
      <c r="U1385" s="324"/>
      <c r="V1385" s="324"/>
      <c r="W1385" s="324"/>
      <c r="X1385" s="324"/>
      <c r="Y1385" s="324"/>
      <c r="Z1385" s="324"/>
      <c r="AA1385" s="324"/>
      <c r="AB1385" s="324"/>
      <c r="AC1385" s="325"/>
      <c r="AD1385" s="94">
        <f>'Art. 121'!Q1331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4" customHeight="1" thickTop="1" thickBot="1" x14ac:dyDescent="0.3">
      <c r="A1386" s="323" t="s">
        <v>1102</v>
      </c>
      <c r="B1386" s="324" t="s">
        <v>1103</v>
      </c>
      <c r="C1386" s="324" t="s">
        <v>1103</v>
      </c>
      <c r="D1386" s="324" t="s">
        <v>1103</v>
      </c>
      <c r="E1386" s="324" t="s">
        <v>1103</v>
      </c>
      <c r="F1386" s="324" t="s">
        <v>1103</v>
      </c>
      <c r="G1386" s="324" t="s">
        <v>1103</v>
      </c>
      <c r="H1386" s="324" t="s">
        <v>1103</v>
      </c>
      <c r="I1386" s="324" t="s">
        <v>1103</v>
      </c>
      <c r="J1386" s="324" t="s">
        <v>1103</v>
      </c>
      <c r="K1386" s="324" t="s">
        <v>1103</v>
      </c>
      <c r="L1386" s="324" t="s">
        <v>1103</v>
      </c>
      <c r="M1386" s="324" t="s">
        <v>1103</v>
      </c>
      <c r="N1386" s="324" t="s">
        <v>1103</v>
      </c>
      <c r="O1386" s="324" t="s">
        <v>1103</v>
      </c>
      <c r="P1386" s="324" t="s">
        <v>1103</v>
      </c>
      <c r="Q1386" s="324"/>
      <c r="R1386" s="324"/>
      <c r="S1386" s="324"/>
      <c r="T1386" s="324"/>
      <c r="U1386" s="324"/>
      <c r="V1386" s="324"/>
      <c r="W1386" s="324"/>
      <c r="X1386" s="324"/>
      <c r="Y1386" s="324"/>
      <c r="Z1386" s="324"/>
      <c r="AA1386" s="324"/>
      <c r="AB1386" s="324"/>
      <c r="AC1386" s="325"/>
      <c r="AD1386" s="94">
        <f>'Art. 121'!Q1332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4" customHeight="1" thickTop="1" thickBot="1" x14ac:dyDescent="0.3">
      <c r="A1387" s="323" t="s">
        <v>1104</v>
      </c>
      <c r="B1387" s="324" t="s">
        <v>1105</v>
      </c>
      <c r="C1387" s="324" t="s">
        <v>1105</v>
      </c>
      <c r="D1387" s="324" t="s">
        <v>1105</v>
      </c>
      <c r="E1387" s="324" t="s">
        <v>1105</v>
      </c>
      <c r="F1387" s="324" t="s">
        <v>1105</v>
      </c>
      <c r="G1387" s="324" t="s">
        <v>1105</v>
      </c>
      <c r="H1387" s="324" t="s">
        <v>1105</v>
      </c>
      <c r="I1387" s="324" t="s">
        <v>1105</v>
      </c>
      <c r="J1387" s="324" t="s">
        <v>1105</v>
      </c>
      <c r="K1387" s="324" t="s">
        <v>1105</v>
      </c>
      <c r="L1387" s="324" t="s">
        <v>1105</v>
      </c>
      <c r="M1387" s="324" t="s">
        <v>1105</v>
      </c>
      <c r="N1387" s="324" t="s">
        <v>1105</v>
      </c>
      <c r="O1387" s="324" t="s">
        <v>1105</v>
      </c>
      <c r="P1387" s="324" t="s">
        <v>1105</v>
      </c>
      <c r="Q1387" s="324"/>
      <c r="R1387" s="324"/>
      <c r="S1387" s="324"/>
      <c r="T1387" s="324"/>
      <c r="U1387" s="324"/>
      <c r="V1387" s="324"/>
      <c r="W1387" s="324"/>
      <c r="X1387" s="324"/>
      <c r="Y1387" s="324"/>
      <c r="Z1387" s="324"/>
      <c r="AA1387" s="324"/>
      <c r="AB1387" s="324"/>
      <c r="AC1387" s="325"/>
      <c r="AD1387" s="94">
        <f>'Art. 121'!Q1333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4" customHeight="1" thickTop="1" thickBot="1" x14ac:dyDescent="0.3">
      <c r="A1388" s="323" t="s">
        <v>1106</v>
      </c>
      <c r="B1388" s="324" t="s">
        <v>1107</v>
      </c>
      <c r="C1388" s="324" t="s">
        <v>1107</v>
      </c>
      <c r="D1388" s="324" t="s">
        <v>1107</v>
      </c>
      <c r="E1388" s="324" t="s">
        <v>1107</v>
      </c>
      <c r="F1388" s="324" t="s">
        <v>1107</v>
      </c>
      <c r="G1388" s="324" t="s">
        <v>1107</v>
      </c>
      <c r="H1388" s="324" t="s">
        <v>1107</v>
      </c>
      <c r="I1388" s="324" t="s">
        <v>1107</v>
      </c>
      <c r="J1388" s="324" t="s">
        <v>1107</v>
      </c>
      <c r="K1388" s="324" t="s">
        <v>1107</v>
      </c>
      <c r="L1388" s="324" t="s">
        <v>1107</v>
      </c>
      <c r="M1388" s="324" t="s">
        <v>1107</v>
      </c>
      <c r="N1388" s="324" t="s">
        <v>1107</v>
      </c>
      <c r="O1388" s="324" t="s">
        <v>1107</v>
      </c>
      <c r="P1388" s="324" t="s">
        <v>1107</v>
      </c>
      <c r="Q1388" s="324"/>
      <c r="R1388" s="324"/>
      <c r="S1388" s="324"/>
      <c r="T1388" s="324"/>
      <c r="U1388" s="324"/>
      <c r="V1388" s="324"/>
      <c r="W1388" s="324"/>
      <c r="X1388" s="324"/>
      <c r="Y1388" s="324"/>
      <c r="Z1388" s="324"/>
      <c r="AA1388" s="324"/>
      <c r="AB1388" s="324"/>
      <c r="AC1388" s="325"/>
      <c r="AD1388" s="94">
        <f>'Art. 121'!Q1334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4" customHeight="1" thickTop="1" thickBot="1" x14ac:dyDescent="0.3">
      <c r="A1389" s="323" t="s">
        <v>1108</v>
      </c>
      <c r="B1389" s="324" t="s">
        <v>1109</v>
      </c>
      <c r="C1389" s="324" t="s">
        <v>1109</v>
      </c>
      <c r="D1389" s="324" t="s">
        <v>1109</v>
      </c>
      <c r="E1389" s="324" t="s">
        <v>1109</v>
      </c>
      <c r="F1389" s="324" t="s">
        <v>1109</v>
      </c>
      <c r="G1389" s="324" t="s">
        <v>1109</v>
      </c>
      <c r="H1389" s="324" t="s">
        <v>1109</v>
      </c>
      <c r="I1389" s="324" t="s">
        <v>1109</v>
      </c>
      <c r="J1389" s="324" t="s">
        <v>1109</v>
      </c>
      <c r="K1389" s="324" t="s">
        <v>1109</v>
      </c>
      <c r="L1389" s="324" t="s">
        <v>1109</v>
      </c>
      <c r="M1389" s="324" t="s">
        <v>1109</v>
      </c>
      <c r="N1389" s="324" t="s">
        <v>1109</v>
      </c>
      <c r="O1389" s="324" t="s">
        <v>1109</v>
      </c>
      <c r="P1389" s="324" t="s">
        <v>1109</v>
      </c>
      <c r="Q1389" s="324"/>
      <c r="R1389" s="324"/>
      <c r="S1389" s="324"/>
      <c r="T1389" s="324"/>
      <c r="U1389" s="324"/>
      <c r="V1389" s="324"/>
      <c r="W1389" s="324"/>
      <c r="X1389" s="324"/>
      <c r="Y1389" s="324"/>
      <c r="Z1389" s="324"/>
      <c r="AA1389" s="324"/>
      <c r="AB1389" s="324"/>
      <c r="AC1389" s="325"/>
      <c r="AD1389" s="94">
        <f>'Art. 121'!Q1335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4" customHeight="1" thickTop="1" thickBot="1" x14ac:dyDescent="0.3">
      <c r="A1390" s="323" t="s">
        <v>1110</v>
      </c>
      <c r="B1390" s="324" t="s">
        <v>1111</v>
      </c>
      <c r="C1390" s="324" t="s">
        <v>1111</v>
      </c>
      <c r="D1390" s="324" t="s">
        <v>1111</v>
      </c>
      <c r="E1390" s="324" t="s">
        <v>1111</v>
      </c>
      <c r="F1390" s="324" t="s">
        <v>1111</v>
      </c>
      <c r="G1390" s="324" t="s">
        <v>1111</v>
      </c>
      <c r="H1390" s="324" t="s">
        <v>1111</v>
      </c>
      <c r="I1390" s="324" t="s">
        <v>1111</v>
      </c>
      <c r="J1390" s="324" t="s">
        <v>1111</v>
      </c>
      <c r="K1390" s="324" t="s">
        <v>1111</v>
      </c>
      <c r="L1390" s="324" t="s">
        <v>1111</v>
      </c>
      <c r="M1390" s="324" t="s">
        <v>1111</v>
      </c>
      <c r="N1390" s="324" t="s">
        <v>1111</v>
      </c>
      <c r="O1390" s="324" t="s">
        <v>1111</v>
      </c>
      <c r="P1390" s="324" t="s">
        <v>1111</v>
      </c>
      <c r="Q1390" s="324"/>
      <c r="R1390" s="324"/>
      <c r="S1390" s="324"/>
      <c r="T1390" s="324"/>
      <c r="U1390" s="324"/>
      <c r="V1390" s="324"/>
      <c r="W1390" s="324"/>
      <c r="X1390" s="324"/>
      <c r="Y1390" s="324"/>
      <c r="Z1390" s="324"/>
      <c r="AA1390" s="324"/>
      <c r="AB1390" s="324"/>
      <c r="AC1390" s="325"/>
      <c r="AD1390" s="94">
        <f>'Art. 121'!Q1336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4" customHeight="1" thickTop="1" thickBot="1" x14ac:dyDescent="0.3">
      <c r="A1391" s="323" t="s">
        <v>1112</v>
      </c>
      <c r="B1391" s="324" t="s">
        <v>1113</v>
      </c>
      <c r="C1391" s="324" t="s">
        <v>1113</v>
      </c>
      <c r="D1391" s="324" t="s">
        <v>1113</v>
      </c>
      <c r="E1391" s="324" t="s">
        <v>1113</v>
      </c>
      <c r="F1391" s="324" t="s">
        <v>1113</v>
      </c>
      <c r="G1391" s="324" t="s">
        <v>1113</v>
      </c>
      <c r="H1391" s="324" t="s">
        <v>1113</v>
      </c>
      <c r="I1391" s="324" t="s">
        <v>1113</v>
      </c>
      <c r="J1391" s="324" t="s">
        <v>1113</v>
      </c>
      <c r="K1391" s="324" t="s">
        <v>1113</v>
      </c>
      <c r="L1391" s="324" t="s">
        <v>1113</v>
      </c>
      <c r="M1391" s="324" t="s">
        <v>1113</v>
      </c>
      <c r="N1391" s="324" t="s">
        <v>1113</v>
      </c>
      <c r="O1391" s="324" t="s">
        <v>1113</v>
      </c>
      <c r="P1391" s="324" t="s">
        <v>1113</v>
      </c>
      <c r="Q1391" s="324"/>
      <c r="R1391" s="324"/>
      <c r="S1391" s="324"/>
      <c r="T1391" s="324"/>
      <c r="U1391" s="324"/>
      <c r="V1391" s="324"/>
      <c r="W1391" s="324"/>
      <c r="X1391" s="324"/>
      <c r="Y1391" s="324"/>
      <c r="Z1391" s="324"/>
      <c r="AA1391" s="324"/>
      <c r="AB1391" s="324"/>
      <c r="AC1391" s="325"/>
      <c r="AD1391" s="94">
        <f>'Art. 121'!Q1337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4" customHeight="1" thickTop="1" thickBot="1" x14ac:dyDescent="0.3">
      <c r="A1392" s="323" t="s">
        <v>1114</v>
      </c>
      <c r="B1392" s="324" t="s">
        <v>1115</v>
      </c>
      <c r="C1392" s="324" t="s">
        <v>1115</v>
      </c>
      <c r="D1392" s="324" t="s">
        <v>1115</v>
      </c>
      <c r="E1392" s="324" t="s">
        <v>1115</v>
      </c>
      <c r="F1392" s="324" t="s">
        <v>1115</v>
      </c>
      <c r="G1392" s="324" t="s">
        <v>1115</v>
      </c>
      <c r="H1392" s="324" t="s">
        <v>1115</v>
      </c>
      <c r="I1392" s="324" t="s">
        <v>1115</v>
      </c>
      <c r="J1392" s="324" t="s">
        <v>1115</v>
      </c>
      <c r="K1392" s="324" t="s">
        <v>1115</v>
      </c>
      <c r="L1392" s="324" t="s">
        <v>1115</v>
      </c>
      <c r="M1392" s="324" t="s">
        <v>1115</v>
      </c>
      <c r="N1392" s="324" t="s">
        <v>1115</v>
      </c>
      <c r="O1392" s="324" t="s">
        <v>1115</v>
      </c>
      <c r="P1392" s="324" t="s">
        <v>1115</v>
      </c>
      <c r="Q1392" s="324"/>
      <c r="R1392" s="324"/>
      <c r="S1392" s="324"/>
      <c r="T1392" s="324"/>
      <c r="U1392" s="324"/>
      <c r="V1392" s="324"/>
      <c r="W1392" s="324"/>
      <c r="X1392" s="324"/>
      <c r="Y1392" s="324"/>
      <c r="Z1392" s="324"/>
      <c r="AA1392" s="324"/>
      <c r="AB1392" s="324"/>
      <c r="AC1392" s="325"/>
      <c r="AD1392" s="94">
        <f>'Art. 121'!Q1338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4" customHeight="1" thickTop="1" thickBot="1" x14ac:dyDescent="0.3">
      <c r="A1393" s="323" t="s">
        <v>1116</v>
      </c>
      <c r="B1393" s="324" t="s">
        <v>1117</v>
      </c>
      <c r="C1393" s="324" t="s">
        <v>1117</v>
      </c>
      <c r="D1393" s="324" t="s">
        <v>1117</v>
      </c>
      <c r="E1393" s="324" t="s">
        <v>1117</v>
      </c>
      <c r="F1393" s="324" t="s">
        <v>1117</v>
      </c>
      <c r="G1393" s="324" t="s">
        <v>1117</v>
      </c>
      <c r="H1393" s="324" t="s">
        <v>1117</v>
      </c>
      <c r="I1393" s="324" t="s">
        <v>1117</v>
      </c>
      <c r="J1393" s="324" t="s">
        <v>1117</v>
      </c>
      <c r="K1393" s="324" t="s">
        <v>1117</v>
      </c>
      <c r="L1393" s="324" t="s">
        <v>1117</v>
      </c>
      <c r="M1393" s="324" t="s">
        <v>1117</v>
      </c>
      <c r="N1393" s="324" t="s">
        <v>1117</v>
      </c>
      <c r="O1393" s="324" t="s">
        <v>1117</v>
      </c>
      <c r="P1393" s="324" t="s">
        <v>1117</v>
      </c>
      <c r="Q1393" s="324"/>
      <c r="R1393" s="324"/>
      <c r="S1393" s="324"/>
      <c r="T1393" s="324"/>
      <c r="U1393" s="324"/>
      <c r="V1393" s="324"/>
      <c r="W1393" s="324"/>
      <c r="X1393" s="324"/>
      <c r="Y1393" s="324"/>
      <c r="Z1393" s="324"/>
      <c r="AA1393" s="324"/>
      <c r="AB1393" s="324"/>
      <c r="AC1393" s="325"/>
      <c r="AD1393" s="94">
        <f>'Art. 121'!Q1339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4" customHeight="1" thickTop="1" thickBot="1" x14ac:dyDescent="0.3">
      <c r="A1394" s="323" t="s">
        <v>1118</v>
      </c>
      <c r="B1394" s="324" t="s">
        <v>1119</v>
      </c>
      <c r="C1394" s="324" t="s">
        <v>1119</v>
      </c>
      <c r="D1394" s="324" t="s">
        <v>1119</v>
      </c>
      <c r="E1394" s="324" t="s">
        <v>1119</v>
      </c>
      <c r="F1394" s="324" t="s">
        <v>1119</v>
      </c>
      <c r="G1394" s="324" t="s">
        <v>1119</v>
      </c>
      <c r="H1394" s="324" t="s">
        <v>1119</v>
      </c>
      <c r="I1394" s="324" t="s">
        <v>1119</v>
      </c>
      <c r="J1394" s="324" t="s">
        <v>1119</v>
      </c>
      <c r="K1394" s="324" t="s">
        <v>1119</v>
      </c>
      <c r="L1394" s="324" t="s">
        <v>1119</v>
      </c>
      <c r="M1394" s="324" t="s">
        <v>1119</v>
      </c>
      <c r="N1394" s="324" t="s">
        <v>1119</v>
      </c>
      <c r="O1394" s="324" t="s">
        <v>1119</v>
      </c>
      <c r="P1394" s="324" t="s">
        <v>1119</v>
      </c>
      <c r="Q1394" s="324"/>
      <c r="R1394" s="324"/>
      <c r="S1394" s="324"/>
      <c r="T1394" s="324"/>
      <c r="U1394" s="324"/>
      <c r="V1394" s="324"/>
      <c r="W1394" s="324"/>
      <c r="X1394" s="324"/>
      <c r="Y1394" s="324"/>
      <c r="Z1394" s="324"/>
      <c r="AA1394" s="324"/>
      <c r="AB1394" s="324"/>
      <c r="AC1394" s="325"/>
      <c r="AD1394" s="94">
        <f>'Art. 121'!Q1340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4" customHeight="1" thickTop="1" thickBot="1" x14ac:dyDescent="0.3">
      <c r="A1395" s="323" t="s">
        <v>1120</v>
      </c>
      <c r="B1395" s="324" t="s">
        <v>1121</v>
      </c>
      <c r="C1395" s="324" t="s">
        <v>1121</v>
      </c>
      <c r="D1395" s="324" t="s">
        <v>1121</v>
      </c>
      <c r="E1395" s="324" t="s">
        <v>1121</v>
      </c>
      <c r="F1395" s="324" t="s">
        <v>1121</v>
      </c>
      <c r="G1395" s="324" t="s">
        <v>1121</v>
      </c>
      <c r="H1395" s="324" t="s">
        <v>1121</v>
      </c>
      <c r="I1395" s="324" t="s">
        <v>1121</v>
      </c>
      <c r="J1395" s="324" t="s">
        <v>1121</v>
      </c>
      <c r="K1395" s="324" t="s">
        <v>1121</v>
      </c>
      <c r="L1395" s="324" t="s">
        <v>1121</v>
      </c>
      <c r="M1395" s="324" t="s">
        <v>1121</v>
      </c>
      <c r="N1395" s="324" t="s">
        <v>1121</v>
      </c>
      <c r="O1395" s="324" t="s">
        <v>1121</v>
      </c>
      <c r="P1395" s="324" t="s">
        <v>1121</v>
      </c>
      <c r="Q1395" s="324"/>
      <c r="R1395" s="324"/>
      <c r="S1395" s="324"/>
      <c r="T1395" s="324"/>
      <c r="U1395" s="324"/>
      <c r="V1395" s="324"/>
      <c r="W1395" s="324"/>
      <c r="X1395" s="324"/>
      <c r="Y1395" s="324"/>
      <c r="Z1395" s="324"/>
      <c r="AA1395" s="324"/>
      <c r="AB1395" s="324"/>
      <c r="AC1395" s="325"/>
      <c r="AD1395" s="94">
        <f>'Art. 121'!Q1341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4" customHeight="1" thickTop="1" thickBot="1" x14ac:dyDescent="0.3">
      <c r="A1396" s="323" t="s">
        <v>1122</v>
      </c>
      <c r="B1396" s="324" t="s">
        <v>1123</v>
      </c>
      <c r="C1396" s="324" t="s">
        <v>1123</v>
      </c>
      <c r="D1396" s="324" t="s">
        <v>1123</v>
      </c>
      <c r="E1396" s="324" t="s">
        <v>1123</v>
      </c>
      <c r="F1396" s="324" t="s">
        <v>1123</v>
      </c>
      <c r="G1396" s="324" t="s">
        <v>1123</v>
      </c>
      <c r="H1396" s="324" t="s">
        <v>1123</v>
      </c>
      <c r="I1396" s="324" t="s">
        <v>1123</v>
      </c>
      <c r="J1396" s="324" t="s">
        <v>1123</v>
      </c>
      <c r="K1396" s="324" t="s">
        <v>1123</v>
      </c>
      <c r="L1396" s="324" t="s">
        <v>1123</v>
      </c>
      <c r="M1396" s="324" t="s">
        <v>1123</v>
      </c>
      <c r="N1396" s="324" t="s">
        <v>1123</v>
      </c>
      <c r="O1396" s="324" t="s">
        <v>1123</v>
      </c>
      <c r="P1396" s="324" t="s">
        <v>1123</v>
      </c>
      <c r="Q1396" s="324"/>
      <c r="R1396" s="324"/>
      <c r="S1396" s="324"/>
      <c r="T1396" s="324"/>
      <c r="U1396" s="324"/>
      <c r="V1396" s="324"/>
      <c r="W1396" s="324"/>
      <c r="X1396" s="324"/>
      <c r="Y1396" s="324"/>
      <c r="Z1396" s="324"/>
      <c r="AA1396" s="324"/>
      <c r="AB1396" s="324"/>
      <c r="AC1396" s="325"/>
      <c r="AD1396" s="94">
        <f>'Art. 121'!Q1342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4" customHeight="1" thickTop="1" thickBot="1" x14ac:dyDescent="0.3">
      <c r="A1397" s="323" t="s">
        <v>1124</v>
      </c>
      <c r="B1397" s="324" t="s">
        <v>1125</v>
      </c>
      <c r="C1397" s="324" t="s">
        <v>1125</v>
      </c>
      <c r="D1397" s="324" t="s">
        <v>1125</v>
      </c>
      <c r="E1397" s="324" t="s">
        <v>1125</v>
      </c>
      <c r="F1397" s="324" t="s">
        <v>1125</v>
      </c>
      <c r="G1397" s="324" t="s">
        <v>1125</v>
      </c>
      <c r="H1397" s="324" t="s">
        <v>1125</v>
      </c>
      <c r="I1397" s="324" t="s">
        <v>1125</v>
      </c>
      <c r="J1397" s="324" t="s">
        <v>1125</v>
      </c>
      <c r="K1397" s="324" t="s">
        <v>1125</v>
      </c>
      <c r="L1397" s="324" t="s">
        <v>1125</v>
      </c>
      <c r="M1397" s="324" t="s">
        <v>1125</v>
      </c>
      <c r="N1397" s="324" t="s">
        <v>1125</v>
      </c>
      <c r="O1397" s="324" t="s">
        <v>1125</v>
      </c>
      <c r="P1397" s="324" t="s">
        <v>1125</v>
      </c>
      <c r="Q1397" s="324"/>
      <c r="R1397" s="324"/>
      <c r="S1397" s="324"/>
      <c r="T1397" s="324"/>
      <c r="U1397" s="324"/>
      <c r="V1397" s="324"/>
      <c r="W1397" s="324"/>
      <c r="X1397" s="324"/>
      <c r="Y1397" s="324"/>
      <c r="Z1397" s="324"/>
      <c r="AA1397" s="324"/>
      <c r="AB1397" s="324"/>
      <c r="AC1397" s="325"/>
      <c r="AD1397" s="94">
        <f>'Art. 121'!Q1343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4" customHeight="1" thickTop="1" thickBot="1" x14ac:dyDescent="0.3">
      <c r="A1398" s="323" t="s">
        <v>1126</v>
      </c>
      <c r="B1398" s="324" t="s">
        <v>1127</v>
      </c>
      <c r="C1398" s="324" t="s">
        <v>1127</v>
      </c>
      <c r="D1398" s="324" t="s">
        <v>1127</v>
      </c>
      <c r="E1398" s="324" t="s">
        <v>1127</v>
      </c>
      <c r="F1398" s="324" t="s">
        <v>1127</v>
      </c>
      <c r="G1398" s="324" t="s">
        <v>1127</v>
      </c>
      <c r="H1398" s="324" t="s">
        <v>1127</v>
      </c>
      <c r="I1398" s="324" t="s">
        <v>1127</v>
      </c>
      <c r="J1398" s="324" t="s">
        <v>1127</v>
      </c>
      <c r="K1398" s="324" t="s">
        <v>1127</v>
      </c>
      <c r="L1398" s="324" t="s">
        <v>1127</v>
      </c>
      <c r="M1398" s="324" t="s">
        <v>1127</v>
      </c>
      <c r="N1398" s="324" t="s">
        <v>1127</v>
      </c>
      <c r="O1398" s="324" t="s">
        <v>1127</v>
      </c>
      <c r="P1398" s="324" t="s">
        <v>1127</v>
      </c>
      <c r="Q1398" s="324"/>
      <c r="R1398" s="324"/>
      <c r="S1398" s="324"/>
      <c r="T1398" s="324"/>
      <c r="U1398" s="324"/>
      <c r="V1398" s="324"/>
      <c r="W1398" s="324"/>
      <c r="X1398" s="324"/>
      <c r="Y1398" s="324"/>
      <c r="Z1398" s="324"/>
      <c r="AA1398" s="324"/>
      <c r="AB1398" s="324"/>
      <c r="AC1398" s="325"/>
      <c r="AD1398" s="94">
        <f>'Art. 121'!Q1344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4" customHeight="1" thickTop="1" thickBot="1" x14ac:dyDescent="0.3">
      <c r="A1399" s="323" t="s">
        <v>1128</v>
      </c>
      <c r="B1399" s="324" t="s">
        <v>1129</v>
      </c>
      <c r="C1399" s="324" t="s">
        <v>1129</v>
      </c>
      <c r="D1399" s="324" t="s">
        <v>1129</v>
      </c>
      <c r="E1399" s="324" t="s">
        <v>1129</v>
      </c>
      <c r="F1399" s="324" t="s">
        <v>1129</v>
      </c>
      <c r="G1399" s="324" t="s">
        <v>1129</v>
      </c>
      <c r="H1399" s="324" t="s">
        <v>1129</v>
      </c>
      <c r="I1399" s="324" t="s">
        <v>1129</v>
      </c>
      <c r="J1399" s="324" t="s">
        <v>1129</v>
      </c>
      <c r="K1399" s="324" t="s">
        <v>1129</v>
      </c>
      <c r="L1399" s="324" t="s">
        <v>1129</v>
      </c>
      <c r="M1399" s="324" t="s">
        <v>1129</v>
      </c>
      <c r="N1399" s="324" t="s">
        <v>1129</v>
      </c>
      <c r="O1399" s="324" t="s">
        <v>1129</v>
      </c>
      <c r="P1399" s="324" t="s">
        <v>1129</v>
      </c>
      <c r="Q1399" s="324"/>
      <c r="R1399" s="324"/>
      <c r="S1399" s="324"/>
      <c r="T1399" s="324"/>
      <c r="U1399" s="324"/>
      <c r="V1399" s="324"/>
      <c r="W1399" s="324"/>
      <c r="X1399" s="324"/>
      <c r="Y1399" s="324"/>
      <c r="Z1399" s="324"/>
      <c r="AA1399" s="324"/>
      <c r="AB1399" s="324"/>
      <c r="AC1399" s="325"/>
      <c r="AD1399" s="94">
        <f>'Art. 121'!Q1345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4" customHeight="1" thickTop="1" x14ac:dyDescent="0.25">
      <c r="A1400" s="321" t="s">
        <v>2126</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5">
        <f>SUM(AE1380:AE1399)</f>
        <v>2.1276595744680855</v>
      </c>
      <c r="AF1400" s="65"/>
      <c r="AG1400" s="98">
        <f>SUM(AG1380:AG1399)</f>
        <v>20</v>
      </c>
      <c r="AH1400" s="99"/>
      <c r="AI1400" s="100"/>
      <c r="AJ1400" s="100"/>
      <c r="AK1400" s="100"/>
    </row>
    <row r="1401" spans="1:37" ht="25.4" customHeight="1" x14ac:dyDescent="0.25">
      <c r="A1401" s="308" t="s">
        <v>2127</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2" t="s">
        <v>111</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11" t="s">
        <v>99</v>
      </c>
      <c r="AE1403" s="112" t="s">
        <v>9</v>
      </c>
      <c r="AF1403" s="92" t="s">
        <v>1988</v>
      </c>
      <c r="AG1403" s="92" t="s">
        <v>1989</v>
      </c>
      <c r="AH1403" s="92" t="s">
        <v>1990</v>
      </c>
      <c r="AI1403" s="93" t="s">
        <v>1991</v>
      </c>
      <c r="AJ1403" s="92"/>
      <c r="AK1403" s="93" t="s">
        <v>1992</v>
      </c>
    </row>
    <row r="1404" spans="1:37" ht="25.4" customHeight="1" thickTop="1" thickBot="1" x14ac:dyDescent="0.3">
      <c r="A1404" s="323" t="s">
        <v>1130</v>
      </c>
      <c r="B1404" s="324" t="s">
        <v>1131</v>
      </c>
      <c r="C1404" s="324" t="s">
        <v>1131</v>
      </c>
      <c r="D1404" s="324" t="s">
        <v>1131</v>
      </c>
      <c r="E1404" s="324" t="s">
        <v>1131</v>
      </c>
      <c r="F1404" s="324" t="s">
        <v>1131</v>
      </c>
      <c r="G1404" s="324" t="s">
        <v>1131</v>
      </c>
      <c r="H1404" s="324" t="s">
        <v>1131</v>
      </c>
      <c r="I1404" s="324" t="s">
        <v>1131</v>
      </c>
      <c r="J1404" s="324" t="s">
        <v>1131</v>
      </c>
      <c r="K1404" s="324" t="s">
        <v>1131</v>
      </c>
      <c r="L1404" s="324" t="s">
        <v>1131</v>
      </c>
      <c r="M1404" s="324" t="s">
        <v>1131</v>
      </c>
      <c r="N1404" s="324" t="s">
        <v>1131</v>
      </c>
      <c r="O1404" s="324" t="s">
        <v>1131</v>
      </c>
      <c r="P1404" s="324" t="s">
        <v>1131</v>
      </c>
      <c r="Q1404" s="324"/>
      <c r="R1404" s="324"/>
      <c r="S1404" s="324"/>
      <c r="T1404" s="324"/>
      <c r="U1404" s="324"/>
      <c r="V1404" s="324"/>
      <c r="W1404" s="324"/>
      <c r="X1404" s="324"/>
      <c r="Y1404" s="324"/>
      <c r="Z1404" s="324"/>
      <c r="AA1404" s="324"/>
      <c r="AB1404" s="324"/>
      <c r="AC1404" s="325"/>
      <c r="AD1404" s="94">
        <f>'Art. 121'!Q1348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4" customHeight="1" thickTop="1" thickBot="1" x14ac:dyDescent="0.3">
      <c r="A1405" s="323" t="s">
        <v>1132</v>
      </c>
      <c r="B1405" s="324" t="s">
        <v>1133</v>
      </c>
      <c r="C1405" s="324" t="s">
        <v>1133</v>
      </c>
      <c r="D1405" s="324" t="s">
        <v>1133</v>
      </c>
      <c r="E1405" s="324" t="s">
        <v>1133</v>
      </c>
      <c r="F1405" s="324" t="s">
        <v>1133</v>
      </c>
      <c r="G1405" s="324" t="s">
        <v>1133</v>
      </c>
      <c r="H1405" s="324" t="s">
        <v>1133</v>
      </c>
      <c r="I1405" s="324" t="s">
        <v>1133</v>
      </c>
      <c r="J1405" s="324" t="s">
        <v>1133</v>
      </c>
      <c r="K1405" s="324" t="s">
        <v>1133</v>
      </c>
      <c r="L1405" s="324" t="s">
        <v>1133</v>
      </c>
      <c r="M1405" s="324" t="s">
        <v>1133</v>
      </c>
      <c r="N1405" s="324" t="s">
        <v>1133</v>
      </c>
      <c r="O1405" s="324" t="s">
        <v>1133</v>
      </c>
      <c r="P1405" s="324" t="s">
        <v>1133</v>
      </c>
      <c r="Q1405" s="324"/>
      <c r="R1405" s="324"/>
      <c r="S1405" s="324"/>
      <c r="T1405" s="324"/>
      <c r="U1405" s="324"/>
      <c r="V1405" s="324"/>
      <c r="W1405" s="324"/>
      <c r="X1405" s="324"/>
      <c r="Y1405" s="324"/>
      <c r="Z1405" s="324"/>
      <c r="AA1405" s="324"/>
      <c r="AB1405" s="324"/>
      <c r="AC1405" s="325"/>
      <c r="AD1405" s="94">
        <f>'Art. 121'!Q1349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4" customHeight="1" thickTop="1" thickBot="1" x14ac:dyDescent="0.3">
      <c r="A1406" s="323" t="s">
        <v>1134</v>
      </c>
      <c r="B1406" s="324" t="s">
        <v>1135</v>
      </c>
      <c r="C1406" s="324" t="s">
        <v>1135</v>
      </c>
      <c r="D1406" s="324" t="s">
        <v>1135</v>
      </c>
      <c r="E1406" s="324" t="s">
        <v>1135</v>
      </c>
      <c r="F1406" s="324" t="s">
        <v>1135</v>
      </c>
      <c r="G1406" s="324" t="s">
        <v>1135</v>
      </c>
      <c r="H1406" s="324" t="s">
        <v>1135</v>
      </c>
      <c r="I1406" s="324" t="s">
        <v>1135</v>
      </c>
      <c r="J1406" s="324" t="s">
        <v>1135</v>
      </c>
      <c r="K1406" s="324" t="s">
        <v>1135</v>
      </c>
      <c r="L1406" s="324" t="s">
        <v>1135</v>
      </c>
      <c r="M1406" s="324" t="s">
        <v>1135</v>
      </c>
      <c r="N1406" s="324" t="s">
        <v>1135</v>
      </c>
      <c r="O1406" s="324" t="s">
        <v>1135</v>
      </c>
      <c r="P1406" s="324" t="s">
        <v>1135</v>
      </c>
      <c r="Q1406" s="324"/>
      <c r="R1406" s="324"/>
      <c r="S1406" s="324"/>
      <c r="T1406" s="324"/>
      <c r="U1406" s="324"/>
      <c r="V1406" s="324"/>
      <c r="W1406" s="324"/>
      <c r="X1406" s="324"/>
      <c r="Y1406" s="324"/>
      <c r="Z1406" s="324"/>
      <c r="AA1406" s="324"/>
      <c r="AB1406" s="324"/>
      <c r="AC1406" s="325"/>
      <c r="AD1406" s="94">
        <f>'Art. 121'!Q1350</f>
        <v>1</v>
      </c>
      <c r="AE1406" s="95">
        <f>IF(AG1406=1,AK1406,AG1406)</f>
        <v>0.21276595744680851</v>
      </c>
      <c r="AF1406">
        <f>AD1406/2</f>
        <v>0.5</v>
      </c>
      <c r="AG1406" s="92">
        <f>IF(AND(AF1406&gt;=0,AF1406&lt;=1),1,"No aplica")</f>
        <v>1</v>
      </c>
      <c r="AH1406" s="96">
        <f>AD1406/(AG1406*2)</f>
        <v>0.5</v>
      </c>
      <c r="AI1406" s="97">
        <f>IF(AG1406=1,AG1406/$AG$1409,"No aplica")</f>
        <v>0.2</v>
      </c>
      <c r="AJ1406" s="97">
        <f>AF1406*AI1406</f>
        <v>0.1</v>
      </c>
      <c r="AK1406" s="97">
        <f>AJ1406*$AE$23</f>
        <v>0.21276595744680851</v>
      </c>
    </row>
    <row r="1407" spans="1:37" ht="25.4" customHeight="1" thickTop="1" thickBot="1" x14ac:dyDescent="0.3">
      <c r="A1407" s="323" t="s">
        <v>1138</v>
      </c>
      <c r="B1407" s="324" t="s">
        <v>1139</v>
      </c>
      <c r="C1407" s="324" t="s">
        <v>1139</v>
      </c>
      <c r="D1407" s="324" t="s">
        <v>1139</v>
      </c>
      <c r="E1407" s="324" t="s">
        <v>1139</v>
      </c>
      <c r="F1407" s="324" t="s">
        <v>1139</v>
      </c>
      <c r="G1407" s="324" t="s">
        <v>1139</v>
      </c>
      <c r="H1407" s="324" t="s">
        <v>1139</v>
      </c>
      <c r="I1407" s="324" t="s">
        <v>1139</v>
      </c>
      <c r="J1407" s="324" t="s">
        <v>1139</v>
      </c>
      <c r="K1407" s="324" t="s">
        <v>1139</v>
      </c>
      <c r="L1407" s="324" t="s">
        <v>1139</v>
      </c>
      <c r="M1407" s="324" t="s">
        <v>1139</v>
      </c>
      <c r="N1407" s="324" t="s">
        <v>1139</v>
      </c>
      <c r="O1407" s="324" t="s">
        <v>1139</v>
      </c>
      <c r="P1407" s="324" t="s">
        <v>1139</v>
      </c>
      <c r="Q1407" s="324"/>
      <c r="R1407" s="324"/>
      <c r="S1407" s="324"/>
      <c r="T1407" s="324"/>
      <c r="U1407" s="324"/>
      <c r="V1407" s="324"/>
      <c r="W1407" s="324"/>
      <c r="X1407" s="324"/>
      <c r="Y1407" s="324"/>
      <c r="Z1407" s="324"/>
      <c r="AA1407" s="324"/>
      <c r="AB1407" s="324"/>
      <c r="AC1407" s="325"/>
      <c r="AD1407" s="94">
        <f>'Art. 121'!Q1351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4" customHeight="1" thickTop="1" thickBot="1" x14ac:dyDescent="0.3">
      <c r="A1408" s="323" t="s">
        <v>1140</v>
      </c>
      <c r="B1408" s="324" t="s">
        <v>1141</v>
      </c>
      <c r="C1408" s="324" t="s">
        <v>1141</v>
      </c>
      <c r="D1408" s="324" t="s">
        <v>1141</v>
      </c>
      <c r="E1408" s="324" t="s">
        <v>1141</v>
      </c>
      <c r="F1408" s="324" t="s">
        <v>1141</v>
      </c>
      <c r="G1408" s="324" t="s">
        <v>1141</v>
      </c>
      <c r="H1408" s="324" t="s">
        <v>1141</v>
      </c>
      <c r="I1408" s="324" t="s">
        <v>1141</v>
      </c>
      <c r="J1408" s="324" t="s">
        <v>1141</v>
      </c>
      <c r="K1408" s="324" t="s">
        <v>1141</v>
      </c>
      <c r="L1408" s="324" t="s">
        <v>1141</v>
      </c>
      <c r="M1408" s="324" t="s">
        <v>1141</v>
      </c>
      <c r="N1408" s="324" t="s">
        <v>1141</v>
      </c>
      <c r="O1408" s="324" t="s">
        <v>1141</v>
      </c>
      <c r="P1408" s="324" t="s">
        <v>1141</v>
      </c>
      <c r="Q1408" s="324"/>
      <c r="R1408" s="324"/>
      <c r="S1408" s="324"/>
      <c r="T1408" s="324"/>
      <c r="U1408" s="324"/>
      <c r="V1408" s="324"/>
      <c r="W1408" s="324"/>
      <c r="X1408" s="324"/>
      <c r="Y1408" s="324"/>
      <c r="Z1408" s="324"/>
      <c r="AA1408" s="324"/>
      <c r="AB1408" s="324"/>
      <c r="AC1408" s="325"/>
      <c r="AD1408" s="94">
        <f>'Art. 121'!Q1352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4" customHeight="1" thickTop="1" x14ac:dyDescent="0.25">
      <c r="A1409" s="321" t="s">
        <v>2128</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5">
        <f>SUM(AE1402:AE1408)</f>
        <v>1.9148936170212765</v>
      </c>
      <c r="AF1409" s="65"/>
      <c r="AG1409" s="98">
        <f>SUM(AG1404:AG1408)</f>
        <v>5</v>
      </c>
      <c r="AH1409" s="99"/>
      <c r="AI1409" s="100"/>
      <c r="AJ1409" s="100"/>
      <c r="AK1409" s="100"/>
    </row>
    <row r="1410" spans="1:37" ht="25.4" customHeight="1" x14ac:dyDescent="0.25">
      <c r="A1410" s="308" t="s">
        <v>2129</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5">
        <f>AE1409/$AE$23*100</f>
        <v>89.999999999999986</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1142</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2" t="s">
        <v>76</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69" t="s">
        <v>99</v>
      </c>
      <c r="AE1416" s="113" t="s">
        <v>9</v>
      </c>
      <c r="AF1416" s="92" t="s">
        <v>1988</v>
      </c>
      <c r="AG1416" s="92" t="s">
        <v>1989</v>
      </c>
      <c r="AH1416" s="92" t="s">
        <v>1990</v>
      </c>
      <c r="AI1416" s="93" t="s">
        <v>1991</v>
      </c>
      <c r="AJ1416" s="92"/>
      <c r="AK1416" s="93" t="s">
        <v>1992</v>
      </c>
    </row>
    <row r="1417" spans="1:37" ht="25.4" customHeight="1" thickTop="1" thickBot="1" x14ac:dyDescent="0.3">
      <c r="A1417" s="323" t="s">
        <v>1060</v>
      </c>
      <c r="B1417" s="324" t="s">
        <v>1061</v>
      </c>
      <c r="C1417" s="324" t="s">
        <v>1061</v>
      </c>
      <c r="D1417" s="324" t="s">
        <v>1061</v>
      </c>
      <c r="E1417" s="324" t="s">
        <v>1061</v>
      </c>
      <c r="F1417" s="324" t="s">
        <v>1061</v>
      </c>
      <c r="G1417" s="324" t="s">
        <v>1061</v>
      </c>
      <c r="H1417" s="324" t="s">
        <v>1061</v>
      </c>
      <c r="I1417" s="324" t="s">
        <v>1061</v>
      </c>
      <c r="J1417" s="324" t="s">
        <v>1061</v>
      </c>
      <c r="K1417" s="324" t="s">
        <v>1061</v>
      </c>
      <c r="L1417" s="324" t="s">
        <v>1061</v>
      </c>
      <c r="M1417" s="324" t="s">
        <v>1061</v>
      </c>
      <c r="N1417" s="324" t="s">
        <v>1061</v>
      </c>
      <c r="O1417" s="324" t="s">
        <v>1061</v>
      </c>
      <c r="P1417" s="324" t="s">
        <v>1061</v>
      </c>
      <c r="Q1417" s="324"/>
      <c r="R1417" s="324"/>
      <c r="S1417" s="324"/>
      <c r="T1417" s="324"/>
      <c r="U1417" s="324"/>
      <c r="V1417" s="324"/>
      <c r="W1417" s="324"/>
      <c r="X1417" s="324"/>
      <c r="Y1417" s="324"/>
      <c r="Z1417" s="324"/>
      <c r="AA1417" s="324"/>
      <c r="AB1417" s="324"/>
      <c r="AC1417" s="325"/>
      <c r="AD1417" s="94">
        <f>'Art. 121'!Q1361</f>
        <v>2</v>
      </c>
      <c r="AE1417" s="95">
        <f t="shared" ref="AE1417:AE1439" si="243">IF(AG1417=1,AK1417,AG1417)</f>
        <v>9.2506938020351523E-2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9.2506938020351523E-2</v>
      </c>
    </row>
    <row r="1418" spans="1:37" ht="25.4" customHeight="1" thickTop="1" thickBot="1" x14ac:dyDescent="0.3">
      <c r="A1418" s="323" t="s">
        <v>1062</v>
      </c>
      <c r="B1418" s="324" t="s">
        <v>1063</v>
      </c>
      <c r="C1418" s="324" t="s">
        <v>1063</v>
      </c>
      <c r="D1418" s="324" t="s">
        <v>1063</v>
      </c>
      <c r="E1418" s="324" t="s">
        <v>1063</v>
      </c>
      <c r="F1418" s="324" t="s">
        <v>1063</v>
      </c>
      <c r="G1418" s="324" t="s">
        <v>1063</v>
      </c>
      <c r="H1418" s="324" t="s">
        <v>1063</v>
      </c>
      <c r="I1418" s="324" t="s">
        <v>1063</v>
      </c>
      <c r="J1418" s="324" t="s">
        <v>1063</v>
      </c>
      <c r="K1418" s="324" t="s">
        <v>1063</v>
      </c>
      <c r="L1418" s="324" t="s">
        <v>1063</v>
      </c>
      <c r="M1418" s="324" t="s">
        <v>1063</v>
      </c>
      <c r="N1418" s="324" t="s">
        <v>1063</v>
      </c>
      <c r="O1418" s="324" t="s">
        <v>1063</v>
      </c>
      <c r="P1418" s="324" t="s">
        <v>1063</v>
      </c>
      <c r="Q1418" s="324"/>
      <c r="R1418" s="324"/>
      <c r="S1418" s="324"/>
      <c r="T1418" s="324"/>
      <c r="U1418" s="324"/>
      <c r="V1418" s="324"/>
      <c r="W1418" s="324"/>
      <c r="X1418" s="324"/>
      <c r="Y1418" s="324"/>
      <c r="Z1418" s="324"/>
      <c r="AA1418" s="324"/>
      <c r="AB1418" s="324"/>
      <c r="AC1418" s="325"/>
      <c r="AD1418" s="94">
        <f>'Art. 121'!Q1362</f>
        <v>2</v>
      </c>
      <c r="AE1418" s="95">
        <f t="shared" si="243"/>
        <v>9.2506938020351523E-2</v>
      </c>
      <c r="AF1418">
        <f t="shared" si="244"/>
        <v>1</v>
      </c>
      <c r="AG1418" s="92">
        <f t="shared" si="245"/>
        <v>1</v>
      </c>
      <c r="AH1418" s="96">
        <f t="shared" si="246"/>
        <v>1</v>
      </c>
      <c r="AI1418" s="97">
        <f t="shared" si="247"/>
        <v>4.3478260869565216E-2</v>
      </c>
      <c r="AJ1418" s="97">
        <f t="shared" si="248"/>
        <v>4.3478260869565216E-2</v>
      </c>
      <c r="AK1418" s="97">
        <f t="shared" si="249"/>
        <v>9.2506938020351523E-2</v>
      </c>
    </row>
    <row r="1419" spans="1:37" ht="25.4" customHeight="1" thickTop="1" thickBot="1" x14ac:dyDescent="0.3">
      <c r="A1419" s="323" t="s">
        <v>1144</v>
      </c>
      <c r="B1419" s="324" t="s">
        <v>1145</v>
      </c>
      <c r="C1419" s="324" t="s">
        <v>1145</v>
      </c>
      <c r="D1419" s="324" t="s">
        <v>1145</v>
      </c>
      <c r="E1419" s="324" t="s">
        <v>1145</v>
      </c>
      <c r="F1419" s="324" t="s">
        <v>1145</v>
      </c>
      <c r="G1419" s="324" t="s">
        <v>1145</v>
      </c>
      <c r="H1419" s="324" t="s">
        <v>1145</v>
      </c>
      <c r="I1419" s="324" t="s">
        <v>1145</v>
      </c>
      <c r="J1419" s="324" t="s">
        <v>1145</v>
      </c>
      <c r="K1419" s="324" t="s">
        <v>1145</v>
      </c>
      <c r="L1419" s="324" t="s">
        <v>1145</v>
      </c>
      <c r="M1419" s="324" t="s">
        <v>1145</v>
      </c>
      <c r="N1419" s="324" t="s">
        <v>1145</v>
      </c>
      <c r="O1419" s="324" t="s">
        <v>1145</v>
      </c>
      <c r="P1419" s="324" t="s">
        <v>1145</v>
      </c>
      <c r="Q1419" s="324"/>
      <c r="R1419" s="324"/>
      <c r="S1419" s="324"/>
      <c r="T1419" s="324"/>
      <c r="U1419" s="324"/>
      <c r="V1419" s="324"/>
      <c r="W1419" s="324"/>
      <c r="X1419" s="324"/>
      <c r="Y1419" s="324"/>
      <c r="Z1419" s="324"/>
      <c r="AA1419" s="324"/>
      <c r="AB1419" s="324"/>
      <c r="AC1419" s="325"/>
      <c r="AD1419" s="94">
        <f>'Art. 121'!Q1363</f>
        <v>2</v>
      </c>
      <c r="AE1419" s="95">
        <f t="shared" si="243"/>
        <v>9.2506938020351523E-2</v>
      </c>
      <c r="AF1419">
        <f t="shared" si="244"/>
        <v>1</v>
      </c>
      <c r="AG1419" s="92">
        <f t="shared" si="245"/>
        <v>1</v>
      </c>
      <c r="AH1419" s="96">
        <f t="shared" si="246"/>
        <v>1</v>
      </c>
      <c r="AI1419" s="97">
        <f t="shared" si="247"/>
        <v>4.3478260869565216E-2</v>
      </c>
      <c r="AJ1419" s="97">
        <f t="shared" si="248"/>
        <v>4.3478260869565216E-2</v>
      </c>
      <c r="AK1419" s="97">
        <f t="shared" si="249"/>
        <v>9.2506938020351523E-2</v>
      </c>
    </row>
    <row r="1420" spans="1:37" ht="25.4" customHeight="1" thickTop="1" thickBot="1" x14ac:dyDescent="0.3">
      <c r="A1420" s="323" t="s">
        <v>1146</v>
      </c>
      <c r="B1420" s="324" t="s">
        <v>1147</v>
      </c>
      <c r="C1420" s="324" t="s">
        <v>1147</v>
      </c>
      <c r="D1420" s="324" t="s">
        <v>1147</v>
      </c>
      <c r="E1420" s="324" t="s">
        <v>1147</v>
      </c>
      <c r="F1420" s="324" t="s">
        <v>1147</v>
      </c>
      <c r="G1420" s="324" t="s">
        <v>1147</v>
      </c>
      <c r="H1420" s="324" t="s">
        <v>1147</v>
      </c>
      <c r="I1420" s="324" t="s">
        <v>1147</v>
      </c>
      <c r="J1420" s="324" t="s">
        <v>1147</v>
      </c>
      <c r="K1420" s="324" t="s">
        <v>1147</v>
      </c>
      <c r="L1420" s="324" t="s">
        <v>1147</v>
      </c>
      <c r="M1420" s="324" t="s">
        <v>1147</v>
      </c>
      <c r="N1420" s="324" t="s">
        <v>1147</v>
      </c>
      <c r="O1420" s="324" t="s">
        <v>1147</v>
      </c>
      <c r="P1420" s="324" t="s">
        <v>1147</v>
      </c>
      <c r="Q1420" s="324"/>
      <c r="R1420" s="324"/>
      <c r="S1420" s="324"/>
      <c r="T1420" s="324"/>
      <c r="U1420" s="324"/>
      <c r="V1420" s="324"/>
      <c r="W1420" s="324"/>
      <c r="X1420" s="324"/>
      <c r="Y1420" s="324"/>
      <c r="Z1420" s="324"/>
      <c r="AA1420" s="324"/>
      <c r="AB1420" s="324"/>
      <c r="AC1420" s="325"/>
      <c r="AD1420" s="94">
        <f>'Art. 121'!Q1364</f>
        <v>2</v>
      </c>
      <c r="AE1420" s="95">
        <f t="shared" si="243"/>
        <v>9.2506938020351523E-2</v>
      </c>
      <c r="AF1420">
        <f t="shared" si="244"/>
        <v>1</v>
      </c>
      <c r="AG1420" s="92">
        <f t="shared" si="245"/>
        <v>1</v>
      </c>
      <c r="AH1420" s="96">
        <f t="shared" si="246"/>
        <v>1</v>
      </c>
      <c r="AI1420" s="97">
        <f t="shared" si="247"/>
        <v>4.3478260869565216E-2</v>
      </c>
      <c r="AJ1420" s="97">
        <f t="shared" si="248"/>
        <v>4.3478260869565216E-2</v>
      </c>
      <c r="AK1420" s="97">
        <f t="shared" si="249"/>
        <v>9.2506938020351523E-2</v>
      </c>
    </row>
    <row r="1421" spans="1:37" ht="25.4" customHeight="1" thickTop="1" thickBot="1" x14ac:dyDescent="0.3">
      <c r="A1421" s="323" t="s">
        <v>1148</v>
      </c>
      <c r="B1421" s="324" t="s">
        <v>1149</v>
      </c>
      <c r="C1421" s="324" t="s">
        <v>1149</v>
      </c>
      <c r="D1421" s="324" t="s">
        <v>1149</v>
      </c>
      <c r="E1421" s="324" t="s">
        <v>1149</v>
      </c>
      <c r="F1421" s="324" t="s">
        <v>1149</v>
      </c>
      <c r="G1421" s="324" t="s">
        <v>1149</v>
      </c>
      <c r="H1421" s="324" t="s">
        <v>1149</v>
      </c>
      <c r="I1421" s="324" t="s">
        <v>1149</v>
      </c>
      <c r="J1421" s="324" t="s">
        <v>1149</v>
      </c>
      <c r="K1421" s="324" t="s">
        <v>1149</v>
      </c>
      <c r="L1421" s="324" t="s">
        <v>1149</v>
      </c>
      <c r="M1421" s="324" t="s">
        <v>1149</v>
      </c>
      <c r="N1421" s="324" t="s">
        <v>1149</v>
      </c>
      <c r="O1421" s="324" t="s">
        <v>1149</v>
      </c>
      <c r="P1421" s="324" t="s">
        <v>1149</v>
      </c>
      <c r="Q1421" s="324"/>
      <c r="R1421" s="324"/>
      <c r="S1421" s="324"/>
      <c r="T1421" s="324"/>
      <c r="U1421" s="324"/>
      <c r="V1421" s="324"/>
      <c r="W1421" s="324"/>
      <c r="X1421" s="324"/>
      <c r="Y1421" s="324"/>
      <c r="Z1421" s="324"/>
      <c r="AA1421" s="324"/>
      <c r="AB1421" s="324"/>
      <c r="AC1421" s="325"/>
      <c r="AD1421" s="94">
        <f>'Art. 121'!Q1366</f>
        <v>2</v>
      </c>
      <c r="AE1421" s="95">
        <f t="shared" si="243"/>
        <v>9.2506938020351523E-2</v>
      </c>
      <c r="AF1421">
        <f t="shared" si="244"/>
        <v>1</v>
      </c>
      <c r="AG1421" s="92">
        <f t="shared" si="245"/>
        <v>1</v>
      </c>
      <c r="AH1421" s="96">
        <f t="shared" si="246"/>
        <v>1</v>
      </c>
      <c r="AI1421" s="97">
        <f t="shared" si="247"/>
        <v>4.3478260869565216E-2</v>
      </c>
      <c r="AJ1421" s="97">
        <f t="shared" si="248"/>
        <v>4.3478260869565216E-2</v>
      </c>
      <c r="AK1421" s="97">
        <f t="shared" si="249"/>
        <v>9.2506938020351523E-2</v>
      </c>
    </row>
    <row r="1422" spans="1:37" ht="25.4" customHeight="1" thickTop="1" thickBot="1" x14ac:dyDescent="0.3">
      <c r="A1422" s="323" t="s">
        <v>1150</v>
      </c>
      <c r="B1422" s="324" t="s">
        <v>1149</v>
      </c>
      <c r="C1422" s="324" t="s">
        <v>1149</v>
      </c>
      <c r="D1422" s="324" t="s">
        <v>1149</v>
      </c>
      <c r="E1422" s="324" t="s">
        <v>1149</v>
      </c>
      <c r="F1422" s="324" t="s">
        <v>1149</v>
      </c>
      <c r="G1422" s="324" t="s">
        <v>1149</v>
      </c>
      <c r="H1422" s="324" t="s">
        <v>1149</v>
      </c>
      <c r="I1422" s="324" t="s">
        <v>1149</v>
      </c>
      <c r="J1422" s="324" t="s">
        <v>1149</v>
      </c>
      <c r="K1422" s="324" t="s">
        <v>1149</v>
      </c>
      <c r="L1422" s="324" t="s">
        <v>1149</v>
      </c>
      <c r="M1422" s="324" t="s">
        <v>1149</v>
      </c>
      <c r="N1422" s="324" t="s">
        <v>1149</v>
      </c>
      <c r="O1422" s="324" t="s">
        <v>1149</v>
      </c>
      <c r="P1422" s="324" t="s">
        <v>1149</v>
      </c>
      <c r="Q1422" s="324"/>
      <c r="R1422" s="324"/>
      <c r="S1422" s="324"/>
      <c r="T1422" s="324"/>
      <c r="U1422" s="324"/>
      <c r="V1422" s="324"/>
      <c r="W1422" s="324"/>
      <c r="X1422" s="324"/>
      <c r="Y1422" s="324"/>
      <c r="Z1422" s="324"/>
      <c r="AA1422" s="324"/>
      <c r="AB1422" s="324"/>
      <c r="AC1422" s="325"/>
      <c r="AD1422" s="94">
        <f>'Art. 121'!Q1367</f>
        <v>2</v>
      </c>
      <c r="AE1422" s="95">
        <f t="shared" si="243"/>
        <v>9.2506938020351523E-2</v>
      </c>
      <c r="AF1422">
        <f t="shared" si="244"/>
        <v>1</v>
      </c>
      <c r="AG1422" s="92">
        <f t="shared" si="245"/>
        <v>1</v>
      </c>
      <c r="AH1422" s="96">
        <f t="shared" si="246"/>
        <v>1</v>
      </c>
      <c r="AI1422" s="97">
        <f t="shared" si="247"/>
        <v>4.3478260869565216E-2</v>
      </c>
      <c r="AJ1422" s="97">
        <f t="shared" si="248"/>
        <v>4.3478260869565216E-2</v>
      </c>
      <c r="AK1422" s="97">
        <f t="shared" si="249"/>
        <v>9.2506938020351523E-2</v>
      </c>
    </row>
    <row r="1423" spans="1:37" ht="25.4" customHeight="1" thickTop="1" thickBot="1" x14ac:dyDescent="0.3">
      <c r="A1423" s="323" t="s">
        <v>1151</v>
      </c>
      <c r="B1423" s="324" t="s">
        <v>1152</v>
      </c>
      <c r="C1423" s="324" t="s">
        <v>1152</v>
      </c>
      <c r="D1423" s="324" t="s">
        <v>1152</v>
      </c>
      <c r="E1423" s="324" t="s">
        <v>1152</v>
      </c>
      <c r="F1423" s="324" t="s">
        <v>1152</v>
      </c>
      <c r="G1423" s="324" t="s">
        <v>1152</v>
      </c>
      <c r="H1423" s="324" t="s">
        <v>1152</v>
      </c>
      <c r="I1423" s="324" t="s">
        <v>1152</v>
      </c>
      <c r="J1423" s="324" t="s">
        <v>1152</v>
      </c>
      <c r="K1423" s="324" t="s">
        <v>1152</v>
      </c>
      <c r="L1423" s="324" t="s">
        <v>1152</v>
      </c>
      <c r="M1423" s="324" t="s">
        <v>1152</v>
      </c>
      <c r="N1423" s="324" t="s">
        <v>1152</v>
      </c>
      <c r="O1423" s="324" t="s">
        <v>1152</v>
      </c>
      <c r="P1423" s="324" t="s">
        <v>1152</v>
      </c>
      <c r="Q1423" s="324"/>
      <c r="R1423" s="324"/>
      <c r="S1423" s="324"/>
      <c r="T1423" s="324"/>
      <c r="U1423" s="324"/>
      <c r="V1423" s="324"/>
      <c r="W1423" s="324"/>
      <c r="X1423" s="324"/>
      <c r="Y1423" s="324"/>
      <c r="Z1423" s="324"/>
      <c r="AA1423" s="324"/>
      <c r="AB1423" s="324"/>
      <c r="AC1423" s="325"/>
      <c r="AD1423" s="94">
        <f>'Art. 121'!Q1368</f>
        <v>2</v>
      </c>
      <c r="AE1423" s="95">
        <f t="shared" si="243"/>
        <v>9.2506938020351523E-2</v>
      </c>
      <c r="AF1423">
        <f t="shared" si="244"/>
        <v>1</v>
      </c>
      <c r="AG1423" s="92">
        <f t="shared" si="245"/>
        <v>1</v>
      </c>
      <c r="AH1423" s="96">
        <f t="shared" si="246"/>
        <v>1</v>
      </c>
      <c r="AI1423" s="97">
        <f t="shared" si="247"/>
        <v>4.3478260869565216E-2</v>
      </c>
      <c r="AJ1423" s="97">
        <f t="shared" si="248"/>
        <v>4.3478260869565216E-2</v>
      </c>
      <c r="AK1423" s="97">
        <f t="shared" si="249"/>
        <v>9.2506938020351523E-2</v>
      </c>
    </row>
    <row r="1424" spans="1:37" ht="25.4" customHeight="1" thickTop="1" thickBot="1" x14ac:dyDescent="0.3">
      <c r="A1424" s="323" t="s">
        <v>1153</v>
      </c>
      <c r="B1424" s="324" t="s">
        <v>1154</v>
      </c>
      <c r="C1424" s="324" t="s">
        <v>1154</v>
      </c>
      <c r="D1424" s="324" t="s">
        <v>1154</v>
      </c>
      <c r="E1424" s="324" t="s">
        <v>1154</v>
      </c>
      <c r="F1424" s="324" t="s">
        <v>1154</v>
      </c>
      <c r="G1424" s="324" t="s">
        <v>1154</v>
      </c>
      <c r="H1424" s="324" t="s">
        <v>1154</v>
      </c>
      <c r="I1424" s="324" t="s">
        <v>1154</v>
      </c>
      <c r="J1424" s="324" t="s">
        <v>1154</v>
      </c>
      <c r="K1424" s="324" t="s">
        <v>1154</v>
      </c>
      <c r="L1424" s="324" t="s">
        <v>1154</v>
      </c>
      <c r="M1424" s="324" t="s">
        <v>1154</v>
      </c>
      <c r="N1424" s="324" t="s">
        <v>1154</v>
      </c>
      <c r="O1424" s="324" t="s">
        <v>1154</v>
      </c>
      <c r="P1424" s="324" t="s">
        <v>1154</v>
      </c>
      <c r="Q1424" s="324"/>
      <c r="R1424" s="324"/>
      <c r="S1424" s="324"/>
      <c r="T1424" s="324"/>
      <c r="U1424" s="324"/>
      <c r="V1424" s="324"/>
      <c r="W1424" s="324"/>
      <c r="X1424" s="324"/>
      <c r="Y1424" s="324"/>
      <c r="Z1424" s="324"/>
      <c r="AA1424" s="324"/>
      <c r="AB1424" s="324"/>
      <c r="AC1424" s="325"/>
      <c r="AD1424" s="94">
        <f>'Art. 121'!Q1369</f>
        <v>2</v>
      </c>
      <c r="AE1424" s="95">
        <f t="shared" si="243"/>
        <v>9.2506938020351523E-2</v>
      </c>
      <c r="AF1424">
        <f t="shared" si="244"/>
        <v>1</v>
      </c>
      <c r="AG1424" s="92">
        <f t="shared" si="245"/>
        <v>1</v>
      </c>
      <c r="AH1424" s="96">
        <f t="shared" si="246"/>
        <v>1</v>
      </c>
      <c r="AI1424" s="97">
        <f t="shared" si="247"/>
        <v>4.3478260869565216E-2</v>
      </c>
      <c r="AJ1424" s="97">
        <f t="shared" si="248"/>
        <v>4.3478260869565216E-2</v>
      </c>
      <c r="AK1424" s="97">
        <f t="shared" si="249"/>
        <v>9.2506938020351523E-2</v>
      </c>
    </row>
    <row r="1425" spans="1:37" ht="25.4" customHeight="1" thickTop="1" thickBot="1" x14ac:dyDescent="0.3">
      <c r="A1425" s="323" t="s">
        <v>1155</v>
      </c>
      <c r="B1425" s="324" t="s">
        <v>1156</v>
      </c>
      <c r="C1425" s="324" t="s">
        <v>1156</v>
      </c>
      <c r="D1425" s="324" t="s">
        <v>1156</v>
      </c>
      <c r="E1425" s="324" t="s">
        <v>1156</v>
      </c>
      <c r="F1425" s="324" t="s">
        <v>1156</v>
      </c>
      <c r="G1425" s="324" t="s">
        <v>1156</v>
      </c>
      <c r="H1425" s="324" t="s">
        <v>1156</v>
      </c>
      <c r="I1425" s="324" t="s">
        <v>1156</v>
      </c>
      <c r="J1425" s="324" t="s">
        <v>1156</v>
      </c>
      <c r="K1425" s="324" t="s">
        <v>1156</v>
      </c>
      <c r="L1425" s="324" t="s">
        <v>1156</v>
      </c>
      <c r="M1425" s="324" t="s">
        <v>1156</v>
      </c>
      <c r="N1425" s="324" t="s">
        <v>1156</v>
      </c>
      <c r="O1425" s="324" t="s">
        <v>1156</v>
      </c>
      <c r="P1425" s="324" t="s">
        <v>1156</v>
      </c>
      <c r="Q1425" s="324"/>
      <c r="R1425" s="324"/>
      <c r="S1425" s="324"/>
      <c r="T1425" s="324"/>
      <c r="U1425" s="324"/>
      <c r="V1425" s="324"/>
      <c r="W1425" s="324"/>
      <c r="X1425" s="324"/>
      <c r="Y1425" s="324"/>
      <c r="Z1425" s="324"/>
      <c r="AA1425" s="324"/>
      <c r="AB1425" s="324"/>
      <c r="AC1425" s="325"/>
      <c r="AD1425" s="94">
        <f>'Art. 121'!Q1370</f>
        <v>2</v>
      </c>
      <c r="AE1425" s="95">
        <f t="shared" si="243"/>
        <v>9.2506938020351523E-2</v>
      </c>
      <c r="AF1425">
        <f t="shared" si="244"/>
        <v>1</v>
      </c>
      <c r="AG1425" s="92">
        <f t="shared" si="245"/>
        <v>1</v>
      </c>
      <c r="AH1425" s="96">
        <f t="shared" si="246"/>
        <v>1</v>
      </c>
      <c r="AI1425" s="97">
        <f t="shared" si="247"/>
        <v>4.3478260869565216E-2</v>
      </c>
      <c r="AJ1425" s="97">
        <f t="shared" si="248"/>
        <v>4.3478260869565216E-2</v>
      </c>
      <c r="AK1425" s="97">
        <f t="shared" si="249"/>
        <v>9.2506938020351523E-2</v>
      </c>
    </row>
    <row r="1426" spans="1:37" ht="25.4" customHeight="1" thickTop="1" thickBot="1" x14ac:dyDescent="0.3">
      <c r="A1426" s="323" t="s">
        <v>1157</v>
      </c>
      <c r="B1426" s="324" t="s">
        <v>1158</v>
      </c>
      <c r="C1426" s="324" t="s">
        <v>1158</v>
      </c>
      <c r="D1426" s="324" t="s">
        <v>1158</v>
      </c>
      <c r="E1426" s="324" t="s">
        <v>1158</v>
      </c>
      <c r="F1426" s="324" t="s">
        <v>1158</v>
      </c>
      <c r="G1426" s="324" t="s">
        <v>1158</v>
      </c>
      <c r="H1426" s="324" t="s">
        <v>1158</v>
      </c>
      <c r="I1426" s="324" t="s">
        <v>1158</v>
      </c>
      <c r="J1426" s="324" t="s">
        <v>1158</v>
      </c>
      <c r="K1426" s="324" t="s">
        <v>1158</v>
      </c>
      <c r="L1426" s="324" t="s">
        <v>1158</v>
      </c>
      <c r="M1426" s="324" t="s">
        <v>1158</v>
      </c>
      <c r="N1426" s="324" t="s">
        <v>1158</v>
      </c>
      <c r="O1426" s="324" t="s">
        <v>1158</v>
      </c>
      <c r="P1426" s="324" t="s">
        <v>1158</v>
      </c>
      <c r="Q1426" s="324"/>
      <c r="R1426" s="324"/>
      <c r="S1426" s="324"/>
      <c r="T1426" s="324"/>
      <c r="U1426" s="324"/>
      <c r="V1426" s="324"/>
      <c r="W1426" s="324"/>
      <c r="X1426" s="324"/>
      <c r="Y1426" s="324"/>
      <c r="Z1426" s="324"/>
      <c r="AA1426" s="324"/>
      <c r="AB1426" s="324"/>
      <c r="AC1426" s="325"/>
      <c r="AD1426" s="94">
        <f>'Art. 121'!Q1371</f>
        <v>2</v>
      </c>
      <c r="AE1426" s="95">
        <f t="shared" si="243"/>
        <v>9.2506938020351523E-2</v>
      </c>
      <c r="AF1426">
        <f t="shared" si="244"/>
        <v>1</v>
      </c>
      <c r="AG1426" s="92">
        <f t="shared" si="245"/>
        <v>1</v>
      </c>
      <c r="AH1426" s="96">
        <f t="shared" si="246"/>
        <v>1</v>
      </c>
      <c r="AI1426" s="97">
        <f t="shared" si="247"/>
        <v>4.3478260869565216E-2</v>
      </c>
      <c r="AJ1426" s="97">
        <f t="shared" si="248"/>
        <v>4.3478260869565216E-2</v>
      </c>
      <c r="AK1426" s="97">
        <f t="shared" si="249"/>
        <v>9.2506938020351523E-2</v>
      </c>
    </row>
    <row r="1427" spans="1:37" ht="25.4" customHeight="1" thickTop="1" thickBot="1" x14ac:dyDescent="0.3">
      <c r="A1427" s="323" t="s">
        <v>1159</v>
      </c>
      <c r="B1427" s="324" t="s">
        <v>1160</v>
      </c>
      <c r="C1427" s="324" t="s">
        <v>1160</v>
      </c>
      <c r="D1427" s="324" t="s">
        <v>1160</v>
      </c>
      <c r="E1427" s="324" t="s">
        <v>1160</v>
      </c>
      <c r="F1427" s="324" t="s">
        <v>1160</v>
      </c>
      <c r="G1427" s="324" t="s">
        <v>1160</v>
      </c>
      <c r="H1427" s="324" t="s">
        <v>1160</v>
      </c>
      <c r="I1427" s="324" t="s">
        <v>1160</v>
      </c>
      <c r="J1427" s="324" t="s">
        <v>1160</v>
      </c>
      <c r="K1427" s="324" t="s">
        <v>1160</v>
      </c>
      <c r="L1427" s="324" t="s">
        <v>1160</v>
      </c>
      <c r="M1427" s="324" t="s">
        <v>1160</v>
      </c>
      <c r="N1427" s="324" t="s">
        <v>1160</v>
      </c>
      <c r="O1427" s="324" t="s">
        <v>1160</v>
      </c>
      <c r="P1427" s="324" t="s">
        <v>1160</v>
      </c>
      <c r="Q1427" s="324"/>
      <c r="R1427" s="324"/>
      <c r="S1427" s="324"/>
      <c r="T1427" s="324"/>
      <c r="U1427" s="324"/>
      <c r="V1427" s="324"/>
      <c r="W1427" s="324"/>
      <c r="X1427" s="324"/>
      <c r="Y1427" s="324"/>
      <c r="Z1427" s="324"/>
      <c r="AA1427" s="324"/>
      <c r="AB1427" s="324"/>
      <c r="AC1427" s="325"/>
      <c r="AD1427" s="94">
        <f>'Art. 121'!Q1372</f>
        <v>2</v>
      </c>
      <c r="AE1427" s="95">
        <f t="shared" si="243"/>
        <v>9.2506938020351523E-2</v>
      </c>
      <c r="AF1427">
        <f t="shared" si="244"/>
        <v>1</v>
      </c>
      <c r="AG1427" s="92">
        <f t="shared" si="245"/>
        <v>1</v>
      </c>
      <c r="AH1427" s="96">
        <f t="shared" si="246"/>
        <v>1</v>
      </c>
      <c r="AI1427" s="97">
        <f t="shared" si="247"/>
        <v>4.3478260869565216E-2</v>
      </c>
      <c r="AJ1427" s="97">
        <f t="shared" si="248"/>
        <v>4.3478260869565216E-2</v>
      </c>
      <c r="AK1427" s="97">
        <f t="shared" si="249"/>
        <v>9.2506938020351523E-2</v>
      </c>
    </row>
    <row r="1428" spans="1:37" ht="25.4" customHeight="1" thickTop="1" thickBot="1" x14ac:dyDescent="0.3">
      <c r="A1428" s="323" t="s">
        <v>1161</v>
      </c>
      <c r="B1428" s="324" t="s">
        <v>1162</v>
      </c>
      <c r="C1428" s="324" t="s">
        <v>1162</v>
      </c>
      <c r="D1428" s="324" t="s">
        <v>1162</v>
      </c>
      <c r="E1428" s="324" t="s">
        <v>1162</v>
      </c>
      <c r="F1428" s="324" t="s">
        <v>1162</v>
      </c>
      <c r="G1428" s="324" t="s">
        <v>1162</v>
      </c>
      <c r="H1428" s="324" t="s">
        <v>1162</v>
      </c>
      <c r="I1428" s="324" t="s">
        <v>1162</v>
      </c>
      <c r="J1428" s="324" t="s">
        <v>1162</v>
      </c>
      <c r="K1428" s="324" t="s">
        <v>1162</v>
      </c>
      <c r="L1428" s="324" t="s">
        <v>1162</v>
      </c>
      <c r="M1428" s="324" t="s">
        <v>1162</v>
      </c>
      <c r="N1428" s="324" t="s">
        <v>1162</v>
      </c>
      <c r="O1428" s="324" t="s">
        <v>1162</v>
      </c>
      <c r="P1428" s="324" t="s">
        <v>1162</v>
      </c>
      <c r="Q1428" s="324"/>
      <c r="R1428" s="324"/>
      <c r="S1428" s="324"/>
      <c r="T1428" s="324"/>
      <c r="U1428" s="324"/>
      <c r="V1428" s="324"/>
      <c r="W1428" s="324"/>
      <c r="X1428" s="324"/>
      <c r="Y1428" s="324"/>
      <c r="Z1428" s="324"/>
      <c r="AA1428" s="324"/>
      <c r="AB1428" s="324"/>
      <c r="AC1428" s="325"/>
      <c r="AD1428" s="94">
        <f>'Art. 121'!Q1373</f>
        <v>2</v>
      </c>
      <c r="AE1428" s="95">
        <f t="shared" si="243"/>
        <v>9.2506938020351523E-2</v>
      </c>
      <c r="AF1428">
        <f t="shared" si="244"/>
        <v>1</v>
      </c>
      <c r="AG1428" s="92">
        <f t="shared" si="245"/>
        <v>1</v>
      </c>
      <c r="AH1428" s="96">
        <f t="shared" si="246"/>
        <v>1</v>
      </c>
      <c r="AI1428" s="97">
        <f t="shared" si="247"/>
        <v>4.3478260869565216E-2</v>
      </c>
      <c r="AJ1428" s="97">
        <f t="shared" si="248"/>
        <v>4.3478260869565216E-2</v>
      </c>
      <c r="AK1428" s="97">
        <f t="shared" si="249"/>
        <v>9.2506938020351523E-2</v>
      </c>
    </row>
    <row r="1429" spans="1:37" ht="25.4" customHeight="1" thickTop="1" thickBot="1" x14ac:dyDescent="0.3">
      <c r="A1429" s="323" t="s">
        <v>1163</v>
      </c>
      <c r="B1429" s="324" t="s">
        <v>1164</v>
      </c>
      <c r="C1429" s="324" t="s">
        <v>1164</v>
      </c>
      <c r="D1429" s="324" t="s">
        <v>1164</v>
      </c>
      <c r="E1429" s="324" t="s">
        <v>1164</v>
      </c>
      <c r="F1429" s="324" t="s">
        <v>1164</v>
      </c>
      <c r="G1429" s="324" t="s">
        <v>1164</v>
      </c>
      <c r="H1429" s="324" t="s">
        <v>1164</v>
      </c>
      <c r="I1429" s="324" t="s">
        <v>1164</v>
      </c>
      <c r="J1429" s="324" t="s">
        <v>1164</v>
      </c>
      <c r="K1429" s="324" t="s">
        <v>1164</v>
      </c>
      <c r="L1429" s="324" t="s">
        <v>1164</v>
      </c>
      <c r="M1429" s="324" t="s">
        <v>1164</v>
      </c>
      <c r="N1429" s="324" t="s">
        <v>1164</v>
      </c>
      <c r="O1429" s="324" t="s">
        <v>1164</v>
      </c>
      <c r="P1429" s="324" t="s">
        <v>1164</v>
      </c>
      <c r="Q1429" s="324"/>
      <c r="R1429" s="324"/>
      <c r="S1429" s="324"/>
      <c r="T1429" s="324"/>
      <c r="U1429" s="324"/>
      <c r="V1429" s="324"/>
      <c r="W1429" s="324"/>
      <c r="X1429" s="324"/>
      <c r="Y1429" s="324"/>
      <c r="Z1429" s="324"/>
      <c r="AA1429" s="324"/>
      <c r="AB1429" s="324"/>
      <c r="AC1429" s="325"/>
      <c r="AD1429" s="94">
        <f>'Art. 121'!Q1374</f>
        <v>2</v>
      </c>
      <c r="AE1429" s="95">
        <f t="shared" si="243"/>
        <v>9.2506938020351523E-2</v>
      </c>
      <c r="AF1429">
        <f t="shared" si="244"/>
        <v>1</v>
      </c>
      <c r="AG1429" s="92">
        <f t="shared" si="245"/>
        <v>1</v>
      </c>
      <c r="AH1429" s="96">
        <f t="shared" si="246"/>
        <v>1</v>
      </c>
      <c r="AI1429" s="97">
        <f t="shared" si="247"/>
        <v>4.3478260869565216E-2</v>
      </c>
      <c r="AJ1429" s="97">
        <f t="shared" si="248"/>
        <v>4.3478260869565216E-2</v>
      </c>
      <c r="AK1429" s="97">
        <f t="shared" si="249"/>
        <v>9.2506938020351523E-2</v>
      </c>
    </row>
    <row r="1430" spans="1:37" ht="25.4" customHeight="1" thickTop="1" thickBot="1" x14ac:dyDescent="0.3">
      <c r="A1430" s="323" t="s">
        <v>1165</v>
      </c>
      <c r="B1430" s="324" t="s">
        <v>1166</v>
      </c>
      <c r="C1430" s="324" t="s">
        <v>1166</v>
      </c>
      <c r="D1430" s="324" t="s">
        <v>1166</v>
      </c>
      <c r="E1430" s="324" t="s">
        <v>1166</v>
      </c>
      <c r="F1430" s="324" t="s">
        <v>1166</v>
      </c>
      <c r="G1430" s="324" t="s">
        <v>1166</v>
      </c>
      <c r="H1430" s="324" t="s">
        <v>1166</v>
      </c>
      <c r="I1430" s="324" t="s">
        <v>1166</v>
      </c>
      <c r="J1430" s="324" t="s">
        <v>1166</v>
      </c>
      <c r="K1430" s="324" t="s">
        <v>1166</v>
      </c>
      <c r="L1430" s="324" t="s">
        <v>1166</v>
      </c>
      <c r="M1430" s="324" t="s">
        <v>1166</v>
      </c>
      <c r="N1430" s="324" t="s">
        <v>1166</v>
      </c>
      <c r="O1430" s="324" t="s">
        <v>1166</v>
      </c>
      <c r="P1430" s="324" t="s">
        <v>1166</v>
      </c>
      <c r="Q1430" s="324"/>
      <c r="R1430" s="324"/>
      <c r="S1430" s="324"/>
      <c r="T1430" s="324"/>
      <c r="U1430" s="324"/>
      <c r="V1430" s="324"/>
      <c r="W1430" s="324"/>
      <c r="X1430" s="324"/>
      <c r="Y1430" s="324"/>
      <c r="Z1430" s="324"/>
      <c r="AA1430" s="324"/>
      <c r="AB1430" s="324"/>
      <c r="AC1430" s="325"/>
      <c r="AD1430" s="94">
        <f>'Art. 121'!Q1375</f>
        <v>2</v>
      </c>
      <c r="AE1430" s="95">
        <f t="shared" si="243"/>
        <v>9.2506938020351523E-2</v>
      </c>
      <c r="AF1430">
        <f t="shared" si="244"/>
        <v>1</v>
      </c>
      <c r="AG1430" s="92">
        <f t="shared" si="245"/>
        <v>1</v>
      </c>
      <c r="AH1430" s="96">
        <f t="shared" si="246"/>
        <v>1</v>
      </c>
      <c r="AI1430" s="97">
        <f t="shared" si="247"/>
        <v>4.3478260869565216E-2</v>
      </c>
      <c r="AJ1430" s="97">
        <f t="shared" si="248"/>
        <v>4.3478260869565216E-2</v>
      </c>
      <c r="AK1430" s="97">
        <f t="shared" si="249"/>
        <v>9.2506938020351523E-2</v>
      </c>
    </row>
    <row r="1431" spans="1:37" ht="25.4" customHeight="1" thickTop="1" thickBot="1" x14ac:dyDescent="0.3">
      <c r="A1431" s="323" t="s">
        <v>1167</v>
      </c>
      <c r="B1431" s="324" t="s">
        <v>1168</v>
      </c>
      <c r="C1431" s="324" t="s">
        <v>1168</v>
      </c>
      <c r="D1431" s="324" t="s">
        <v>1168</v>
      </c>
      <c r="E1431" s="324" t="s">
        <v>1168</v>
      </c>
      <c r="F1431" s="324" t="s">
        <v>1168</v>
      </c>
      <c r="G1431" s="324" t="s">
        <v>1168</v>
      </c>
      <c r="H1431" s="324" t="s">
        <v>1168</v>
      </c>
      <c r="I1431" s="324" t="s">
        <v>1168</v>
      </c>
      <c r="J1431" s="324" t="s">
        <v>1168</v>
      </c>
      <c r="K1431" s="324" t="s">
        <v>1168</v>
      </c>
      <c r="L1431" s="324" t="s">
        <v>1168</v>
      </c>
      <c r="M1431" s="324" t="s">
        <v>1168</v>
      </c>
      <c r="N1431" s="324" t="s">
        <v>1168</v>
      </c>
      <c r="O1431" s="324" t="s">
        <v>1168</v>
      </c>
      <c r="P1431" s="324" t="s">
        <v>1168</v>
      </c>
      <c r="Q1431" s="324"/>
      <c r="R1431" s="324"/>
      <c r="S1431" s="324"/>
      <c r="T1431" s="324"/>
      <c r="U1431" s="324"/>
      <c r="V1431" s="324"/>
      <c r="W1431" s="324"/>
      <c r="X1431" s="324"/>
      <c r="Y1431" s="324"/>
      <c r="Z1431" s="324"/>
      <c r="AA1431" s="324"/>
      <c r="AB1431" s="324"/>
      <c r="AC1431" s="325"/>
      <c r="AD1431" s="94">
        <f>'Art. 121'!Q1376</f>
        <v>2</v>
      </c>
      <c r="AE1431" s="95">
        <f t="shared" si="243"/>
        <v>9.2506938020351523E-2</v>
      </c>
      <c r="AF1431">
        <f t="shared" si="244"/>
        <v>1</v>
      </c>
      <c r="AG1431" s="92">
        <f t="shared" si="245"/>
        <v>1</v>
      </c>
      <c r="AH1431" s="96">
        <f t="shared" si="246"/>
        <v>1</v>
      </c>
      <c r="AI1431" s="97">
        <f t="shared" si="247"/>
        <v>4.3478260869565216E-2</v>
      </c>
      <c r="AJ1431" s="97">
        <f t="shared" si="248"/>
        <v>4.3478260869565216E-2</v>
      </c>
      <c r="AK1431" s="97">
        <f t="shared" si="249"/>
        <v>9.2506938020351523E-2</v>
      </c>
    </row>
    <row r="1432" spans="1:37" ht="25.4" customHeight="1" thickTop="1" thickBot="1" x14ac:dyDescent="0.3">
      <c r="A1432" s="323" t="s">
        <v>1169</v>
      </c>
      <c r="B1432" s="324" t="s">
        <v>1170</v>
      </c>
      <c r="C1432" s="324" t="s">
        <v>1170</v>
      </c>
      <c r="D1432" s="324" t="s">
        <v>1170</v>
      </c>
      <c r="E1432" s="324" t="s">
        <v>1170</v>
      </c>
      <c r="F1432" s="324" t="s">
        <v>1170</v>
      </c>
      <c r="G1432" s="324" t="s">
        <v>1170</v>
      </c>
      <c r="H1432" s="324" t="s">
        <v>1170</v>
      </c>
      <c r="I1432" s="324" t="s">
        <v>1170</v>
      </c>
      <c r="J1432" s="324" t="s">
        <v>1170</v>
      </c>
      <c r="K1432" s="324" t="s">
        <v>1170</v>
      </c>
      <c r="L1432" s="324" t="s">
        <v>1170</v>
      </c>
      <c r="M1432" s="324" t="s">
        <v>1170</v>
      </c>
      <c r="N1432" s="324" t="s">
        <v>1170</v>
      </c>
      <c r="O1432" s="324" t="s">
        <v>1170</v>
      </c>
      <c r="P1432" s="324" t="s">
        <v>1170</v>
      </c>
      <c r="Q1432" s="324"/>
      <c r="R1432" s="324"/>
      <c r="S1432" s="324"/>
      <c r="T1432" s="324"/>
      <c r="U1432" s="324"/>
      <c r="V1432" s="324"/>
      <c r="W1432" s="324"/>
      <c r="X1432" s="324"/>
      <c r="Y1432" s="324"/>
      <c r="Z1432" s="324"/>
      <c r="AA1432" s="324"/>
      <c r="AB1432" s="324"/>
      <c r="AC1432" s="325"/>
      <c r="AD1432" s="94">
        <f>'Art. 121'!Q1377</f>
        <v>2</v>
      </c>
      <c r="AE1432" s="95">
        <f t="shared" si="243"/>
        <v>9.2506938020351523E-2</v>
      </c>
      <c r="AF1432">
        <f t="shared" si="244"/>
        <v>1</v>
      </c>
      <c r="AG1432" s="92">
        <f t="shared" si="245"/>
        <v>1</v>
      </c>
      <c r="AH1432" s="96">
        <f t="shared" si="246"/>
        <v>1</v>
      </c>
      <c r="AI1432" s="97">
        <f t="shared" si="247"/>
        <v>4.3478260869565216E-2</v>
      </c>
      <c r="AJ1432" s="97">
        <f t="shared" si="248"/>
        <v>4.3478260869565216E-2</v>
      </c>
      <c r="AK1432" s="97">
        <f t="shared" si="249"/>
        <v>9.2506938020351523E-2</v>
      </c>
    </row>
    <row r="1433" spans="1:37" ht="25.4" customHeight="1" thickTop="1" thickBot="1" x14ac:dyDescent="0.3">
      <c r="A1433" s="323" t="s">
        <v>1171</v>
      </c>
      <c r="B1433" s="324" t="s">
        <v>1172</v>
      </c>
      <c r="C1433" s="324" t="s">
        <v>1172</v>
      </c>
      <c r="D1433" s="324" t="s">
        <v>1172</v>
      </c>
      <c r="E1433" s="324" t="s">
        <v>1172</v>
      </c>
      <c r="F1433" s="324" t="s">
        <v>1172</v>
      </c>
      <c r="G1433" s="324" t="s">
        <v>1172</v>
      </c>
      <c r="H1433" s="324" t="s">
        <v>1172</v>
      </c>
      <c r="I1433" s="324" t="s">
        <v>1172</v>
      </c>
      <c r="J1433" s="324" t="s">
        <v>1172</v>
      </c>
      <c r="K1433" s="324" t="s">
        <v>1172</v>
      </c>
      <c r="L1433" s="324" t="s">
        <v>1172</v>
      </c>
      <c r="M1433" s="324" t="s">
        <v>1172</v>
      </c>
      <c r="N1433" s="324" t="s">
        <v>1172</v>
      </c>
      <c r="O1433" s="324" t="s">
        <v>1172</v>
      </c>
      <c r="P1433" s="324" t="s">
        <v>1172</v>
      </c>
      <c r="Q1433" s="324"/>
      <c r="R1433" s="324"/>
      <c r="S1433" s="324"/>
      <c r="T1433" s="324"/>
      <c r="U1433" s="324"/>
      <c r="V1433" s="324"/>
      <c r="W1433" s="324"/>
      <c r="X1433" s="324"/>
      <c r="Y1433" s="324"/>
      <c r="Z1433" s="324"/>
      <c r="AA1433" s="324"/>
      <c r="AB1433" s="324"/>
      <c r="AC1433" s="325"/>
      <c r="AD1433" s="94">
        <f>'Art. 121'!Q1378</f>
        <v>2</v>
      </c>
      <c r="AE1433" s="95">
        <f t="shared" si="243"/>
        <v>9.2506938020351523E-2</v>
      </c>
      <c r="AF1433">
        <f t="shared" si="244"/>
        <v>1</v>
      </c>
      <c r="AG1433" s="92">
        <f t="shared" si="245"/>
        <v>1</v>
      </c>
      <c r="AH1433" s="96">
        <f t="shared" si="246"/>
        <v>1</v>
      </c>
      <c r="AI1433" s="97">
        <f t="shared" si="247"/>
        <v>4.3478260869565216E-2</v>
      </c>
      <c r="AJ1433" s="97">
        <f t="shared" si="248"/>
        <v>4.3478260869565216E-2</v>
      </c>
      <c r="AK1433" s="97">
        <f t="shared" si="249"/>
        <v>9.2506938020351523E-2</v>
      </c>
    </row>
    <row r="1434" spans="1:37" ht="25.4" customHeight="1" thickTop="1" thickBot="1" x14ac:dyDescent="0.3">
      <c r="A1434" s="323" t="s">
        <v>1173</v>
      </c>
      <c r="B1434" s="324" t="s">
        <v>1174</v>
      </c>
      <c r="C1434" s="324" t="s">
        <v>1174</v>
      </c>
      <c r="D1434" s="324" t="s">
        <v>1174</v>
      </c>
      <c r="E1434" s="324" t="s">
        <v>1174</v>
      </c>
      <c r="F1434" s="324" t="s">
        <v>1174</v>
      </c>
      <c r="G1434" s="324" t="s">
        <v>1174</v>
      </c>
      <c r="H1434" s="324" t="s">
        <v>1174</v>
      </c>
      <c r="I1434" s="324" t="s">
        <v>1174</v>
      </c>
      <c r="J1434" s="324" t="s">
        <v>1174</v>
      </c>
      <c r="K1434" s="324" t="s">
        <v>1174</v>
      </c>
      <c r="L1434" s="324" t="s">
        <v>1174</v>
      </c>
      <c r="M1434" s="324" t="s">
        <v>1174</v>
      </c>
      <c r="N1434" s="324" t="s">
        <v>1174</v>
      </c>
      <c r="O1434" s="324" t="s">
        <v>1174</v>
      </c>
      <c r="P1434" s="324" t="s">
        <v>1174</v>
      </c>
      <c r="Q1434" s="324"/>
      <c r="R1434" s="324"/>
      <c r="S1434" s="324"/>
      <c r="T1434" s="324"/>
      <c r="U1434" s="324"/>
      <c r="V1434" s="324"/>
      <c r="W1434" s="324"/>
      <c r="X1434" s="324"/>
      <c r="Y1434" s="324"/>
      <c r="Z1434" s="324"/>
      <c r="AA1434" s="324"/>
      <c r="AB1434" s="324"/>
      <c r="AC1434" s="325"/>
      <c r="AD1434" s="94">
        <f>'Art. 121'!Q1379</f>
        <v>2</v>
      </c>
      <c r="AE1434" s="95">
        <f t="shared" si="243"/>
        <v>9.2506938020351523E-2</v>
      </c>
      <c r="AF1434">
        <f t="shared" si="244"/>
        <v>1</v>
      </c>
      <c r="AG1434" s="92">
        <f t="shared" si="245"/>
        <v>1</v>
      </c>
      <c r="AH1434" s="96">
        <f t="shared" si="246"/>
        <v>1</v>
      </c>
      <c r="AI1434" s="97">
        <f t="shared" si="247"/>
        <v>4.3478260869565216E-2</v>
      </c>
      <c r="AJ1434" s="97">
        <f t="shared" si="248"/>
        <v>4.3478260869565216E-2</v>
      </c>
      <c r="AK1434" s="97">
        <f t="shared" si="249"/>
        <v>9.2506938020351523E-2</v>
      </c>
    </row>
    <row r="1435" spans="1:37" ht="25.4" customHeight="1" thickTop="1" thickBot="1" x14ac:dyDescent="0.3">
      <c r="A1435" s="323" t="s">
        <v>1175</v>
      </c>
      <c r="B1435" s="324" t="s">
        <v>1176</v>
      </c>
      <c r="C1435" s="324" t="s">
        <v>1176</v>
      </c>
      <c r="D1435" s="324" t="s">
        <v>1176</v>
      </c>
      <c r="E1435" s="324" t="s">
        <v>1176</v>
      </c>
      <c r="F1435" s="324" t="s">
        <v>1176</v>
      </c>
      <c r="G1435" s="324" t="s">
        <v>1176</v>
      </c>
      <c r="H1435" s="324" t="s">
        <v>1176</v>
      </c>
      <c r="I1435" s="324" t="s">
        <v>1176</v>
      </c>
      <c r="J1435" s="324" t="s">
        <v>1176</v>
      </c>
      <c r="K1435" s="324" t="s">
        <v>1176</v>
      </c>
      <c r="L1435" s="324" t="s">
        <v>1176</v>
      </c>
      <c r="M1435" s="324" t="s">
        <v>1176</v>
      </c>
      <c r="N1435" s="324" t="s">
        <v>1176</v>
      </c>
      <c r="O1435" s="324" t="s">
        <v>1176</v>
      </c>
      <c r="P1435" s="324" t="s">
        <v>1176</v>
      </c>
      <c r="Q1435" s="324"/>
      <c r="R1435" s="324"/>
      <c r="S1435" s="324"/>
      <c r="T1435" s="324"/>
      <c r="U1435" s="324"/>
      <c r="V1435" s="324"/>
      <c r="W1435" s="324"/>
      <c r="X1435" s="324"/>
      <c r="Y1435" s="324"/>
      <c r="Z1435" s="324"/>
      <c r="AA1435" s="324"/>
      <c r="AB1435" s="324"/>
      <c r="AC1435" s="325"/>
      <c r="AD1435" s="94">
        <f>'Art. 121'!Q1380</f>
        <v>2</v>
      </c>
      <c r="AE1435" s="95">
        <f t="shared" si="243"/>
        <v>9.2506938020351523E-2</v>
      </c>
      <c r="AF1435">
        <f t="shared" si="244"/>
        <v>1</v>
      </c>
      <c r="AG1435" s="92">
        <f t="shared" si="245"/>
        <v>1</v>
      </c>
      <c r="AH1435" s="96">
        <f t="shared" si="246"/>
        <v>1</v>
      </c>
      <c r="AI1435" s="97">
        <f t="shared" si="247"/>
        <v>4.3478260869565216E-2</v>
      </c>
      <c r="AJ1435" s="97">
        <f t="shared" si="248"/>
        <v>4.3478260869565216E-2</v>
      </c>
      <c r="AK1435" s="97">
        <f t="shared" si="249"/>
        <v>9.2506938020351523E-2</v>
      </c>
    </row>
    <row r="1436" spans="1:37" ht="25.4" customHeight="1" thickTop="1" thickBot="1" x14ac:dyDescent="0.3">
      <c r="A1436" s="323" t="s">
        <v>1177</v>
      </c>
      <c r="B1436" s="324" t="s">
        <v>1178</v>
      </c>
      <c r="C1436" s="324" t="s">
        <v>1178</v>
      </c>
      <c r="D1436" s="324" t="s">
        <v>1178</v>
      </c>
      <c r="E1436" s="324" t="s">
        <v>1178</v>
      </c>
      <c r="F1436" s="324" t="s">
        <v>1178</v>
      </c>
      <c r="G1436" s="324" t="s">
        <v>1178</v>
      </c>
      <c r="H1436" s="324" t="s">
        <v>1178</v>
      </c>
      <c r="I1436" s="324" t="s">
        <v>1178</v>
      </c>
      <c r="J1436" s="324" t="s">
        <v>1178</v>
      </c>
      <c r="K1436" s="324" t="s">
        <v>1178</v>
      </c>
      <c r="L1436" s="324" t="s">
        <v>1178</v>
      </c>
      <c r="M1436" s="324" t="s">
        <v>1178</v>
      </c>
      <c r="N1436" s="324" t="s">
        <v>1178</v>
      </c>
      <c r="O1436" s="324" t="s">
        <v>1178</v>
      </c>
      <c r="P1436" s="324" t="s">
        <v>1178</v>
      </c>
      <c r="Q1436" s="324"/>
      <c r="R1436" s="324"/>
      <c r="S1436" s="324"/>
      <c r="T1436" s="324"/>
      <c r="U1436" s="324"/>
      <c r="V1436" s="324"/>
      <c r="W1436" s="324"/>
      <c r="X1436" s="324"/>
      <c r="Y1436" s="324"/>
      <c r="Z1436" s="324"/>
      <c r="AA1436" s="324"/>
      <c r="AB1436" s="324"/>
      <c r="AC1436" s="325"/>
      <c r="AD1436" s="94">
        <f>'Art. 121'!Q1381</f>
        <v>2</v>
      </c>
      <c r="AE1436" s="95">
        <f t="shared" si="243"/>
        <v>9.2506938020351523E-2</v>
      </c>
      <c r="AF1436">
        <f t="shared" si="244"/>
        <v>1</v>
      </c>
      <c r="AG1436" s="92">
        <f t="shared" si="245"/>
        <v>1</v>
      </c>
      <c r="AH1436" s="96">
        <f t="shared" si="246"/>
        <v>1</v>
      </c>
      <c r="AI1436" s="97">
        <f t="shared" si="247"/>
        <v>4.3478260869565216E-2</v>
      </c>
      <c r="AJ1436" s="97">
        <f t="shared" si="248"/>
        <v>4.3478260869565216E-2</v>
      </c>
      <c r="AK1436" s="97">
        <f t="shared" si="249"/>
        <v>9.2506938020351523E-2</v>
      </c>
    </row>
    <row r="1437" spans="1:37" ht="25.4" customHeight="1" thickTop="1" thickBot="1" x14ac:dyDescent="0.3">
      <c r="A1437" s="323" t="s">
        <v>1179</v>
      </c>
      <c r="B1437" s="324" t="s">
        <v>1180</v>
      </c>
      <c r="C1437" s="324" t="s">
        <v>1180</v>
      </c>
      <c r="D1437" s="324" t="s">
        <v>1180</v>
      </c>
      <c r="E1437" s="324" t="s">
        <v>1180</v>
      </c>
      <c r="F1437" s="324" t="s">
        <v>1180</v>
      </c>
      <c r="G1437" s="324" t="s">
        <v>1180</v>
      </c>
      <c r="H1437" s="324" t="s">
        <v>1180</v>
      </c>
      <c r="I1437" s="324" t="s">
        <v>1180</v>
      </c>
      <c r="J1437" s="324" t="s">
        <v>1180</v>
      </c>
      <c r="K1437" s="324" t="s">
        <v>1180</v>
      </c>
      <c r="L1437" s="324" t="s">
        <v>1180</v>
      </c>
      <c r="M1437" s="324" t="s">
        <v>1180</v>
      </c>
      <c r="N1437" s="324" t="s">
        <v>1180</v>
      </c>
      <c r="O1437" s="324" t="s">
        <v>1180</v>
      </c>
      <c r="P1437" s="324" t="s">
        <v>1180</v>
      </c>
      <c r="Q1437" s="324"/>
      <c r="R1437" s="324"/>
      <c r="S1437" s="324"/>
      <c r="T1437" s="324"/>
      <c r="U1437" s="324"/>
      <c r="V1437" s="324"/>
      <c r="W1437" s="324"/>
      <c r="X1437" s="324"/>
      <c r="Y1437" s="324"/>
      <c r="Z1437" s="324"/>
      <c r="AA1437" s="324"/>
      <c r="AB1437" s="324"/>
      <c r="AC1437" s="325"/>
      <c r="AD1437" s="94">
        <f>'Art. 121'!Q1382</f>
        <v>2</v>
      </c>
      <c r="AE1437" s="95">
        <f t="shared" si="243"/>
        <v>9.2506938020351523E-2</v>
      </c>
      <c r="AF1437">
        <f t="shared" si="244"/>
        <v>1</v>
      </c>
      <c r="AG1437" s="92">
        <f t="shared" si="245"/>
        <v>1</v>
      </c>
      <c r="AH1437" s="96">
        <f t="shared" si="246"/>
        <v>1</v>
      </c>
      <c r="AI1437" s="97">
        <f t="shared" si="247"/>
        <v>4.3478260869565216E-2</v>
      </c>
      <c r="AJ1437" s="97">
        <f t="shared" si="248"/>
        <v>4.3478260869565216E-2</v>
      </c>
      <c r="AK1437" s="97">
        <f t="shared" si="249"/>
        <v>9.2506938020351523E-2</v>
      </c>
    </row>
    <row r="1438" spans="1:37" ht="25.4" customHeight="1" thickTop="1" thickBot="1" x14ac:dyDescent="0.3">
      <c r="A1438" s="323" t="s">
        <v>1181</v>
      </c>
      <c r="B1438" s="324" t="s">
        <v>1182</v>
      </c>
      <c r="C1438" s="324" t="s">
        <v>1182</v>
      </c>
      <c r="D1438" s="324" t="s">
        <v>1182</v>
      </c>
      <c r="E1438" s="324" t="s">
        <v>1182</v>
      </c>
      <c r="F1438" s="324" t="s">
        <v>1182</v>
      </c>
      <c r="G1438" s="324" t="s">
        <v>1182</v>
      </c>
      <c r="H1438" s="324" t="s">
        <v>1182</v>
      </c>
      <c r="I1438" s="324" t="s">
        <v>1182</v>
      </c>
      <c r="J1438" s="324" t="s">
        <v>1182</v>
      </c>
      <c r="K1438" s="324" t="s">
        <v>1182</v>
      </c>
      <c r="L1438" s="324" t="s">
        <v>1182</v>
      </c>
      <c r="M1438" s="324" t="s">
        <v>1182</v>
      </c>
      <c r="N1438" s="324" t="s">
        <v>1182</v>
      </c>
      <c r="O1438" s="324" t="s">
        <v>1182</v>
      </c>
      <c r="P1438" s="324" t="s">
        <v>1182</v>
      </c>
      <c r="Q1438" s="324"/>
      <c r="R1438" s="324"/>
      <c r="S1438" s="324"/>
      <c r="T1438" s="324"/>
      <c r="U1438" s="324"/>
      <c r="V1438" s="324"/>
      <c r="W1438" s="324"/>
      <c r="X1438" s="324"/>
      <c r="Y1438" s="324"/>
      <c r="Z1438" s="324"/>
      <c r="AA1438" s="324"/>
      <c r="AB1438" s="324"/>
      <c r="AC1438" s="325"/>
      <c r="AD1438" s="94">
        <f>'Art. 121'!Q1382</f>
        <v>2</v>
      </c>
      <c r="AE1438" s="95">
        <f t="shared" si="243"/>
        <v>9.2506938020351523E-2</v>
      </c>
      <c r="AF1438">
        <f t="shared" si="244"/>
        <v>1</v>
      </c>
      <c r="AG1438" s="92">
        <f t="shared" si="245"/>
        <v>1</v>
      </c>
      <c r="AH1438" s="96">
        <f t="shared" si="246"/>
        <v>1</v>
      </c>
      <c r="AI1438" s="97">
        <f t="shared" si="247"/>
        <v>4.3478260869565216E-2</v>
      </c>
      <c r="AJ1438" s="97">
        <f t="shared" si="248"/>
        <v>4.3478260869565216E-2</v>
      </c>
      <c r="AK1438" s="97">
        <f t="shared" si="249"/>
        <v>9.2506938020351523E-2</v>
      </c>
    </row>
    <row r="1439" spans="1:37" ht="25.4" customHeight="1" thickTop="1" thickBot="1" x14ac:dyDescent="0.3">
      <c r="A1439" s="323" t="s">
        <v>1183</v>
      </c>
      <c r="B1439" s="324" t="s">
        <v>1184</v>
      </c>
      <c r="C1439" s="324" t="s">
        <v>1184</v>
      </c>
      <c r="D1439" s="324" t="s">
        <v>1184</v>
      </c>
      <c r="E1439" s="324" t="s">
        <v>1184</v>
      </c>
      <c r="F1439" s="324" t="s">
        <v>1184</v>
      </c>
      <c r="G1439" s="324" t="s">
        <v>1184</v>
      </c>
      <c r="H1439" s="324" t="s">
        <v>1184</v>
      </c>
      <c r="I1439" s="324" t="s">
        <v>1184</v>
      </c>
      <c r="J1439" s="324" t="s">
        <v>1184</v>
      </c>
      <c r="K1439" s="324" t="s">
        <v>1184</v>
      </c>
      <c r="L1439" s="324" t="s">
        <v>1184</v>
      </c>
      <c r="M1439" s="324" t="s">
        <v>1184</v>
      </c>
      <c r="N1439" s="324" t="s">
        <v>1184</v>
      </c>
      <c r="O1439" s="324" t="s">
        <v>1184</v>
      </c>
      <c r="P1439" s="324" t="s">
        <v>1184</v>
      </c>
      <c r="Q1439" s="324"/>
      <c r="R1439" s="324"/>
      <c r="S1439" s="324"/>
      <c r="T1439" s="324"/>
      <c r="U1439" s="324"/>
      <c r="V1439" s="324"/>
      <c r="W1439" s="324"/>
      <c r="X1439" s="324"/>
      <c r="Y1439" s="324"/>
      <c r="Z1439" s="324"/>
      <c r="AA1439" s="324"/>
      <c r="AB1439" s="324"/>
      <c r="AC1439" s="325"/>
      <c r="AD1439" s="94">
        <f>'Art. 121'!Q1383</f>
        <v>2</v>
      </c>
      <c r="AE1439" s="95">
        <f t="shared" si="243"/>
        <v>9.2506938020351523E-2</v>
      </c>
      <c r="AF1439">
        <f t="shared" si="244"/>
        <v>1</v>
      </c>
      <c r="AG1439" s="92">
        <f t="shared" si="245"/>
        <v>1</v>
      </c>
      <c r="AH1439" s="96">
        <f t="shared" si="246"/>
        <v>1</v>
      </c>
      <c r="AI1439" s="97">
        <f t="shared" si="247"/>
        <v>4.3478260869565216E-2</v>
      </c>
      <c r="AJ1439" s="97">
        <f t="shared" si="248"/>
        <v>4.3478260869565216E-2</v>
      </c>
      <c r="AK1439" s="97">
        <f t="shared" si="249"/>
        <v>9.2506938020351523E-2</v>
      </c>
    </row>
    <row r="1440" spans="1:37" ht="25.4" customHeight="1" thickTop="1" x14ac:dyDescent="0.25">
      <c r="A1440" s="321" t="s">
        <v>2130</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5">
        <f>SUM(AE1417:AE1439)</f>
        <v>2.1276595744680855</v>
      </c>
      <c r="AF1440" s="65"/>
      <c r="AG1440" s="98">
        <f>SUM(AG1417:AG1439)</f>
        <v>23</v>
      </c>
      <c r="AH1440" s="99"/>
      <c r="AI1440" s="100"/>
      <c r="AJ1440" s="100"/>
      <c r="AK1440" s="100"/>
    </row>
    <row r="1441" spans="1:37" ht="25.4" customHeight="1" x14ac:dyDescent="0.25">
      <c r="A1441" s="308" t="s">
        <v>2131</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2" t="s">
        <v>111</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11" t="s">
        <v>99</v>
      </c>
      <c r="AE1443" s="112" t="s">
        <v>9</v>
      </c>
      <c r="AF1443" s="92" t="s">
        <v>1988</v>
      </c>
      <c r="AG1443" s="92" t="s">
        <v>1989</v>
      </c>
      <c r="AH1443" s="92" t="s">
        <v>1990</v>
      </c>
      <c r="AI1443" s="93" t="s">
        <v>1991</v>
      </c>
      <c r="AJ1443" s="92"/>
      <c r="AK1443" s="93" t="s">
        <v>1992</v>
      </c>
    </row>
    <row r="1444" spans="1:37" ht="25.4" customHeight="1" thickTop="1" thickBot="1" x14ac:dyDescent="0.3">
      <c r="A1444" s="323" t="s">
        <v>1185</v>
      </c>
      <c r="B1444" s="324" t="s">
        <v>1186</v>
      </c>
      <c r="C1444" s="324" t="s">
        <v>1186</v>
      </c>
      <c r="D1444" s="324" t="s">
        <v>1186</v>
      </c>
      <c r="E1444" s="324" t="s">
        <v>1186</v>
      </c>
      <c r="F1444" s="324" t="s">
        <v>1186</v>
      </c>
      <c r="G1444" s="324" t="s">
        <v>1186</v>
      </c>
      <c r="H1444" s="324" t="s">
        <v>1186</v>
      </c>
      <c r="I1444" s="324" t="s">
        <v>1186</v>
      </c>
      <c r="J1444" s="324" t="s">
        <v>1186</v>
      </c>
      <c r="K1444" s="324" t="s">
        <v>1186</v>
      </c>
      <c r="L1444" s="324" t="s">
        <v>1186</v>
      </c>
      <c r="M1444" s="324" t="s">
        <v>1186</v>
      </c>
      <c r="N1444" s="324" t="s">
        <v>1186</v>
      </c>
      <c r="O1444" s="324" t="s">
        <v>1186</v>
      </c>
      <c r="P1444" s="324" t="s">
        <v>1186</v>
      </c>
      <c r="Q1444" s="324"/>
      <c r="R1444" s="324"/>
      <c r="S1444" s="324"/>
      <c r="T1444" s="324"/>
      <c r="U1444" s="324"/>
      <c r="V1444" s="324"/>
      <c r="W1444" s="324"/>
      <c r="X1444" s="324"/>
      <c r="Y1444" s="324"/>
      <c r="Z1444" s="324"/>
      <c r="AA1444" s="324"/>
      <c r="AB1444" s="324"/>
      <c r="AC1444" s="325"/>
      <c r="AD1444" s="94">
        <f>'Art. 121'!Q1386</f>
        <v>2</v>
      </c>
      <c r="AE1444" s="95">
        <f>IF(AG1444=1,AK1444,AG1444)</f>
        <v>0.42553191489361702</v>
      </c>
      <c r="AF1444">
        <f>AD1444/2</f>
        <v>1</v>
      </c>
      <c r="AG1444" s="92">
        <f>IF(AND(AF1444&gt;=0,AF1444&lt;=1),1,"No aplica")</f>
        <v>1</v>
      </c>
      <c r="AH1444" s="96">
        <f>AD1444/(AG1444*2)</f>
        <v>1</v>
      </c>
      <c r="AI1444" s="97">
        <f>IF(AG1444=1,AG1444/$AG$1449,"No aplica")</f>
        <v>0.2</v>
      </c>
      <c r="AJ1444" s="97">
        <f>AF1444*AI1444</f>
        <v>0.2</v>
      </c>
      <c r="AK1444" s="97">
        <f>AJ1444*$AE$23</f>
        <v>0.42553191489361702</v>
      </c>
    </row>
    <row r="1445" spans="1:37" ht="25.4" customHeight="1" thickTop="1" thickBot="1" x14ac:dyDescent="0.3">
      <c r="A1445" s="323" t="s">
        <v>1187</v>
      </c>
      <c r="B1445" s="324" t="s">
        <v>1188</v>
      </c>
      <c r="C1445" s="324" t="s">
        <v>1188</v>
      </c>
      <c r="D1445" s="324" t="s">
        <v>1188</v>
      </c>
      <c r="E1445" s="324" t="s">
        <v>1188</v>
      </c>
      <c r="F1445" s="324" t="s">
        <v>1188</v>
      </c>
      <c r="G1445" s="324" t="s">
        <v>1188</v>
      </c>
      <c r="H1445" s="324" t="s">
        <v>1188</v>
      </c>
      <c r="I1445" s="324" t="s">
        <v>1188</v>
      </c>
      <c r="J1445" s="324" t="s">
        <v>1188</v>
      </c>
      <c r="K1445" s="324" t="s">
        <v>1188</v>
      </c>
      <c r="L1445" s="324" t="s">
        <v>1188</v>
      </c>
      <c r="M1445" s="324" t="s">
        <v>1188</v>
      </c>
      <c r="N1445" s="324" t="s">
        <v>1188</v>
      </c>
      <c r="O1445" s="324" t="s">
        <v>1188</v>
      </c>
      <c r="P1445" s="324" t="s">
        <v>1188</v>
      </c>
      <c r="Q1445" s="324"/>
      <c r="R1445" s="324"/>
      <c r="S1445" s="324"/>
      <c r="T1445" s="324"/>
      <c r="U1445" s="324"/>
      <c r="V1445" s="324"/>
      <c r="W1445" s="324"/>
      <c r="X1445" s="324"/>
      <c r="Y1445" s="324"/>
      <c r="Z1445" s="324"/>
      <c r="AA1445" s="324"/>
      <c r="AB1445" s="324"/>
      <c r="AC1445" s="325"/>
      <c r="AD1445" s="94">
        <f>'Art. 121'!Q1387</f>
        <v>2</v>
      </c>
      <c r="AE1445" s="95">
        <f>IF(AG1445=1,AK1445,AG1445)</f>
        <v>0.42553191489361702</v>
      </c>
      <c r="AF1445">
        <f>AD1445/2</f>
        <v>1</v>
      </c>
      <c r="AG1445" s="92">
        <f>IF(AND(AF1445&gt;=0,AF1445&lt;=1),1,"No aplica")</f>
        <v>1</v>
      </c>
      <c r="AH1445" s="96">
        <f>AD1445/(AG1445*2)</f>
        <v>1</v>
      </c>
      <c r="AI1445" s="97">
        <f>IF(AG1445=1,AG1445/$AG$1449,"No aplica")</f>
        <v>0.2</v>
      </c>
      <c r="AJ1445" s="97">
        <f>AF1445*AI1445</f>
        <v>0.2</v>
      </c>
      <c r="AK1445" s="97">
        <f>AJ1445*$AE$23</f>
        <v>0.42553191489361702</v>
      </c>
    </row>
    <row r="1446" spans="1:37" ht="25.4" customHeight="1" thickTop="1" thickBot="1" x14ac:dyDescent="0.3">
      <c r="A1446" s="323" t="s">
        <v>1189</v>
      </c>
      <c r="B1446" s="324" t="s">
        <v>1190</v>
      </c>
      <c r="C1446" s="324" t="s">
        <v>1190</v>
      </c>
      <c r="D1446" s="324" t="s">
        <v>1190</v>
      </c>
      <c r="E1446" s="324" t="s">
        <v>1190</v>
      </c>
      <c r="F1446" s="324" t="s">
        <v>1190</v>
      </c>
      <c r="G1446" s="324" t="s">
        <v>1190</v>
      </c>
      <c r="H1446" s="324" t="s">
        <v>1190</v>
      </c>
      <c r="I1446" s="324" t="s">
        <v>1190</v>
      </c>
      <c r="J1446" s="324" t="s">
        <v>1190</v>
      </c>
      <c r="K1446" s="324" t="s">
        <v>1190</v>
      </c>
      <c r="L1446" s="324" t="s">
        <v>1190</v>
      </c>
      <c r="M1446" s="324" t="s">
        <v>1190</v>
      </c>
      <c r="N1446" s="324" t="s">
        <v>1190</v>
      </c>
      <c r="O1446" s="324" t="s">
        <v>1190</v>
      </c>
      <c r="P1446" s="324" t="s">
        <v>1190</v>
      </c>
      <c r="Q1446" s="324"/>
      <c r="R1446" s="324"/>
      <c r="S1446" s="324"/>
      <c r="T1446" s="324"/>
      <c r="U1446" s="324"/>
      <c r="V1446" s="324"/>
      <c r="W1446" s="324"/>
      <c r="X1446" s="324"/>
      <c r="Y1446" s="324"/>
      <c r="Z1446" s="324"/>
      <c r="AA1446" s="324"/>
      <c r="AB1446" s="324"/>
      <c r="AC1446" s="325"/>
      <c r="AD1446" s="94">
        <f>'Art. 121'!Q1388</f>
        <v>2</v>
      </c>
      <c r="AE1446" s="95">
        <f>IF(AG1446=1,AK1446,AG1446)</f>
        <v>0.42553191489361702</v>
      </c>
      <c r="AF1446">
        <f>AD1446/2</f>
        <v>1</v>
      </c>
      <c r="AG1446" s="92">
        <f>IF(AND(AF1446&gt;=0,AF1446&lt;=1),1,"No aplica")</f>
        <v>1</v>
      </c>
      <c r="AH1446" s="96">
        <f>AD1446/(AG1446*2)</f>
        <v>1</v>
      </c>
      <c r="AI1446" s="97">
        <f>IF(AG1446=1,AG1446/$AG$1449,"No aplica")</f>
        <v>0.2</v>
      </c>
      <c r="AJ1446" s="97">
        <f>AF1446*AI1446</f>
        <v>0.2</v>
      </c>
      <c r="AK1446" s="97">
        <f>AJ1446*$AE$23</f>
        <v>0.42553191489361702</v>
      </c>
    </row>
    <row r="1447" spans="1:37" ht="25.4" customHeight="1" thickTop="1" thickBot="1" x14ac:dyDescent="0.3">
      <c r="A1447" s="323" t="s">
        <v>1191</v>
      </c>
      <c r="B1447" s="324" t="s">
        <v>1192</v>
      </c>
      <c r="C1447" s="324" t="s">
        <v>1192</v>
      </c>
      <c r="D1447" s="324" t="s">
        <v>1192</v>
      </c>
      <c r="E1447" s="324" t="s">
        <v>1192</v>
      </c>
      <c r="F1447" s="324" t="s">
        <v>1192</v>
      </c>
      <c r="G1447" s="324" t="s">
        <v>1192</v>
      </c>
      <c r="H1447" s="324" t="s">
        <v>1192</v>
      </c>
      <c r="I1447" s="324" t="s">
        <v>1192</v>
      </c>
      <c r="J1447" s="324" t="s">
        <v>1192</v>
      </c>
      <c r="K1447" s="324" t="s">
        <v>1192</v>
      </c>
      <c r="L1447" s="324" t="s">
        <v>1192</v>
      </c>
      <c r="M1447" s="324" t="s">
        <v>1192</v>
      </c>
      <c r="N1447" s="324" t="s">
        <v>1192</v>
      </c>
      <c r="O1447" s="324" t="s">
        <v>1192</v>
      </c>
      <c r="P1447" s="324" t="s">
        <v>1192</v>
      </c>
      <c r="Q1447" s="324"/>
      <c r="R1447" s="324"/>
      <c r="S1447" s="324"/>
      <c r="T1447" s="324"/>
      <c r="U1447" s="324"/>
      <c r="V1447" s="324"/>
      <c r="W1447" s="324"/>
      <c r="X1447" s="324"/>
      <c r="Y1447" s="324"/>
      <c r="Z1447" s="324"/>
      <c r="AA1447" s="324"/>
      <c r="AB1447" s="324"/>
      <c r="AC1447" s="325"/>
      <c r="AD1447" s="94">
        <f>'Art. 121'!Q1389</f>
        <v>2</v>
      </c>
      <c r="AE1447" s="95">
        <f>IF(AG1447=1,AK1447,AG1447)</f>
        <v>0.42553191489361702</v>
      </c>
      <c r="AF1447">
        <f>AD1447/2</f>
        <v>1</v>
      </c>
      <c r="AG1447" s="92">
        <f>IF(AND(AF1447&gt;=0,AF1447&lt;=1),1,"No aplica")</f>
        <v>1</v>
      </c>
      <c r="AH1447" s="96">
        <f>AD1447/(AG1447*2)</f>
        <v>1</v>
      </c>
      <c r="AI1447" s="97">
        <f>IF(AG1447=1,AG1447/$AG$1449,"No aplica")</f>
        <v>0.2</v>
      </c>
      <c r="AJ1447" s="97">
        <f>AF1447*AI1447</f>
        <v>0.2</v>
      </c>
      <c r="AK1447" s="97">
        <f>AJ1447*$AE$23</f>
        <v>0.42553191489361702</v>
      </c>
    </row>
    <row r="1448" spans="1:37" ht="25.4" customHeight="1" thickTop="1" thickBot="1" x14ac:dyDescent="0.3">
      <c r="A1448" s="323" t="s">
        <v>1193</v>
      </c>
      <c r="B1448" s="324" t="s">
        <v>1194</v>
      </c>
      <c r="C1448" s="324" t="s">
        <v>1194</v>
      </c>
      <c r="D1448" s="324" t="s">
        <v>1194</v>
      </c>
      <c r="E1448" s="324" t="s">
        <v>1194</v>
      </c>
      <c r="F1448" s="324" t="s">
        <v>1194</v>
      </c>
      <c r="G1448" s="324" t="s">
        <v>1194</v>
      </c>
      <c r="H1448" s="324" t="s">
        <v>1194</v>
      </c>
      <c r="I1448" s="324" t="s">
        <v>1194</v>
      </c>
      <c r="J1448" s="324" t="s">
        <v>1194</v>
      </c>
      <c r="K1448" s="324" t="s">
        <v>1194</v>
      </c>
      <c r="L1448" s="324" t="s">
        <v>1194</v>
      </c>
      <c r="M1448" s="324" t="s">
        <v>1194</v>
      </c>
      <c r="N1448" s="324" t="s">
        <v>1194</v>
      </c>
      <c r="O1448" s="324" t="s">
        <v>1194</v>
      </c>
      <c r="P1448" s="324" t="s">
        <v>1194</v>
      </c>
      <c r="Q1448" s="324"/>
      <c r="R1448" s="324"/>
      <c r="S1448" s="324"/>
      <c r="T1448" s="324"/>
      <c r="U1448" s="324"/>
      <c r="V1448" s="324"/>
      <c r="W1448" s="324"/>
      <c r="X1448" s="324"/>
      <c r="Y1448" s="324"/>
      <c r="Z1448" s="324"/>
      <c r="AA1448" s="324"/>
      <c r="AB1448" s="324"/>
      <c r="AC1448" s="325"/>
      <c r="AD1448" s="94">
        <f>'Art. 121'!Q1390</f>
        <v>2</v>
      </c>
      <c r="AE1448" s="95">
        <f>IF(AG1448=1,AK1448,AG1448)</f>
        <v>0.42553191489361702</v>
      </c>
      <c r="AF1448">
        <f>AD1448/2</f>
        <v>1</v>
      </c>
      <c r="AG1448" s="92">
        <f>IF(AND(AF1448&gt;=0,AF1448&lt;=1),1,"No aplica")</f>
        <v>1</v>
      </c>
      <c r="AH1448" s="96">
        <f>AD1448/(AG1448*2)</f>
        <v>1</v>
      </c>
      <c r="AI1448" s="97">
        <f>IF(AG1448=1,AG1448/$AG$1449,"No aplica")</f>
        <v>0.2</v>
      </c>
      <c r="AJ1448" s="97">
        <f>AF1448*AI1448</f>
        <v>0.2</v>
      </c>
      <c r="AK1448" s="97">
        <f>AJ1448*$AE$23</f>
        <v>0.42553191489361702</v>
      </c>
    </row>
    <row r="1449" spans="1:37" ht="25.4" customHeight="1" thickTop="1" x14ac:dyDescent="0.25">
      <c r="A1449" s="321" t="s">
        <v>2132</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5">
        <f>SUM(AE1442:AE1448)</f>
        <v>2.1276595744680851</v>
      </c>
      <c r="AF1449" s="65"/>
      <c r="AG1449" s="98">
        <f>SUM(AG1444:AG1448)</f>
        <v>5</v>
      </c>
      <c r="AH1449" s="99"/>
      <c r="AI1449" s="100"/>
      <c r="AJ1449" s="100"/>
      <c r="AK1449" s="100"/>
    </row>
    <row r="1450" spans="1:37" ht="25.4" customHeight="1" x14ac:dyDescent="0.25">
      <c r="A1450" s="308" t="s">
        <v>2133</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1195</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2" t="s">
        <v>76</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69" t="s">
        <v>99</v>
      </c>
      <c r="AE1456" s="113" t="s">
        <v>9</v>
      </c>
      <c r="AF1456" s="92" t="s">
        <v>1988</v>
      </c>
      <c r="AG1456" s="92" t="s">
        <v>1989</v>
      </c>
      <c r="AH1456" s="92" t="s">
        <v>1990</v>
      </c>
      <c r="AI1456" s="93" t="s">
        <v>1991</v>
      </c>
      <c r="AJ1456" s="92"/>
      <c r="AK1456" s="93" t="s">
        <v>1992</v>
      </c>
    </row>
    <row r="1457" spans="1:37" ht="25.4" customHeight="1" thickTop="1" thickBot="1" x14ac:dyDescent="0.3">
      <c r="A1457" s="323" t="s">
        <v>1060</v>
      </c>
      <c r="B1457" s="324" t="s">
        <v>1061</v>
      </c>
      <c r="C1457" s="324" t="s">
        <v>1061</v>
      </c>
      <c r="D1457" s="324" t="s">
        <v>1061</v>
      </c>
      <c r="E1457" s="324" t="s">
        <v>1061</v>
      </c>
      <c r="F1457" s="324" t="s">
        <v>1061</v>
      </c>
      <c r="G1457" s="324" t="s">
        <v>1061</v>
      </c>
      <c r="H1457" s="324" t="s">
        <v>1061</v>
      </c>
      <c r="I1457" s="324" t="s">
        <v>1061</v>
      </c>
      <c r="J1457" s="324" t="s">
        <v>1061</v>
      </c>
      <c r="K1457" s="324" t="s">
        <v>1061</v>
      </c>
      <c r="L1457" s="324" t="s">
        <v>1061</v>
      </c>
      <c r="M1457" s="324" t="s">
        <v>1061</v>
      </c>
      <c r="N1457" s="324" t="s">
        <v>1061</v>
      </c>
      <c r="O1457" s="324" t="s">
        <v>1061</v>
      </c>
      <c r="P1457" s="324" t="s">
        <v>1061</v>
      </c>
      <c r="Q1457" s="324"/>
      <c r="R1457" s="324"/>
      <c r="S1457" s="324"/>
      <c r="T1457" s="324"/>
      <c r="U1457" s="324"/>
      <c r="V1457" s="324"/>
      <c r="W1457" s="324"/>
      <c r="X1457" s="324"/>
      <c r="Y1457" s="324"/>
      <c r="Z1457" s="324"/>
      <c r="AA1457" s="324"/>
      <c r="AB1457" s="324"/>
      <c r="AC1457" s="325"/>
      <c r="AD1457" s="94">
        <f>'Art. 121'!Q1399</f>
        <v>2</v>
      </c>
      <c r="AE1457" s="95">
        <f t="shared" ref="AE1457:AE1470" si="250">IF(AG1457=1,AK1457,AG1457)</f>
        <v>0.1519756838905775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0.1519756838905775</v>
      </c>
    </row>
    <row r="1458" spans="1:37" ht="25.4" customHeight="1" thickTop="1" thickBot="1" x14ac:dyDescent="0.3">
      <c r="A1458" s="323" t="s">
        <v>1062</v>
      </c>
      <c r="B1458" s="324" t="s">
        <v>1063</v>
      </c>
      <c r="C1458" s="324" t="s">
        <v>1063</v>
      </c>
      <c r="D1458" s="324" t="s">
        <v>1063</v>
      </c>
      <c r="E1458" s="324" t="s">
        <v>1063</v>
      </c>
      <c r="F1458" s="324" t="s">
        <v>1063</v>
      </c>
      <c r="G1458" s="324" t="s">
        <v>1063</v>
      </c>
      <c r="H1458" s="324" t="s">
        <v>1063</v>
      </c>
      <c r="I1458" s="324" t="s">
        <v>1063</v>
      </c>
      <c r="J1458" s="324" t="s">
        <v>1063</v>
      </c>
      <c r="K1458" s="324" t="s">
        <v>1063</v>
      </c>
      <c r="L1458" s="324" t="s">
        <v>1063</v>
      </c>
      <c r="M1458" s="324" t="s">
        <v>1063</v>
      </c>
      <c r="N1458" s="324" t="s">
        <v>1063</v>
      </c>
      <c r="O1458" s="324" t="s">
        <v>1063</v>
      </c>
      <c r="P1458" s="324" t="s">
        <v>1063</v>
      </c>
      <c r="Q1458" s="324"/>
      <c r="R1458" s="324"/>
      <c r="S1458" s="324"/>
      <c r="T1458" s="324"/>
      <c r="U1458" s="324"/>
      <c r="V1458" s="324"/>
      <c r="W1458" s="324"/>
      <c r="X1458" s="324"/>
      <c r="Y1458" s="324"/>
      <c r="Z1458" s="324"/>
      <c r="AA1458" s="324"/>
      <c r="AB1458" s="324"/>
      <c r="AC1458" s="325"/>
      <c r="AD1458" s="94">
        <f>'Art. 121'!Q1400</f>
        <v>2</v>
      </c>
      <c r="AE1458" s="95">
        <f t="shared" si="250"/>
        <v>0.1519756838905775</v>
      </c>
      <c r="AF1458">
        <f t="shared" si="251"/>
        <v>1</v>
      </c>
      <c r="AG1458" s="92">
        <f t="shared" si="252"/>
        <v>1</v>
      </c>
      <c r="AH1458" s="96">
        <f t="shared" si="253"/>
        <v>1</v>
      </c>
      <c r="AI1458" s="97">
        <f t="shared" si="254"/>
        <v>7.1428571428571425E-2</v>
      </c>
      <c r="AJ1458" s="97">
        <f t="shared" si="255"/>
        <v>7.1428571428571425E-2</v>
      </c>
      <c r="AK1458" s="97">
        <f t="shared" si="256"/>
        <v>0.1519756838905775</v>
      </c>
    </row>
    <row r="1459" spans="1:37" ht="25.4" customHeight="1" thickTop="1" thickBot="1" x14ac:dyDescent="0.3">
      <c r="A1459" s="323" t="s">
        <v>1197</v>
      </c>
      <c r="B1459" s="324" t="s">
        <v>1198</v>
      </c>
      <c r="C1459" s="324" t="s">
        <v>1198</v>
      </c>
      <c r="D1459" s="324" t="s">
        <v>1198</v>
      </c>
      <c r="E1459" s="324" t="s">
        <v>1198</v>
      </c>
      <c r="F1459" s="324" t="s">
        <v>1198</v>
      </c>
      <c r="G1459" s="324" t="s">
        <v>1198</v>
      </c>
      <c r="H1459" s="324" t="s">
        <v>1198</v>
      </c>
      <c r="I1459" s="324" t="s">
        <v>1198</v>
      </c>
      <c r="J1459" s="324" t="s">
        <v>1198</v>
      </c>
      <c r="K1459" s="324" t="s">
        <v>1198</v>
      </c>
      <c r="L1459" s="324" t="s">
        <v>1198</v>
      </c>
      <c r="M1459" s="324" t="s">
        <v>1198</v>
      </c>
      <c r="N1459" s="324" t="s">
        <v>1198</v>
      </c>
      <c r="O1459" s="324" t="s">
        <v>1198</v>
      </c>
      <c r="P1459" s="324" t="s">
        <v>1198</v>
      </c>
      <c r="Q1459" s="324"/>
      <c r="R1459" s="324"/>
      <c r="S1459" s="324"/>
      <c r="T1459" s="324"/>
      <c r="U1459" s="324"/>
      <c r="V1459" s="324"/>
      <c r="W1459" s="324"/>
      <c r="X1459" s="324"/>
      <c r="Y1459" s="324"/>
      <c r="Z1459" s="324"/>
      <c r="AA1459" s="324"/>
      <c r="AB1459" s="324"/>
      <c r="AC1459" s="325"/>
      <c r="AD1459" s="94">
        <f>'Art. 121'!Q1401</f>
        <v>2</v>
      </c>
      <c r="AE1459" s="95">
        <f t="shared" si="250"/>
        <v>0.1519756838905775</v>
      </c>
      <c r="AF1459">
        <f t="shared" si="251"/>
        <v>1</v>
      </c>
      <c r="AG1459" s="92">
        <f t="shared" si="252"/>
        <v>1</v>
      </c>
      <c r="AH1459" s="96">
        <f t="shared" si="253"/>
        <v>1</v>
      </c>
      <c r="AI1459" s="97">
        <f t="shared" si="254"/>
        <v>7.1428571428571425E-2</v>
      </c>
      <c r="AJ1459" s="97">
        <f t="shared" si="255"/>
        <v>7.1428571428571425E-2</v>
      </c>
      <c r="AK1459" s="97">
        <f t="shared" si="256"/>
        <v>0.1519756838905775</v>
      </c>
    </row>
    <row r="1460" spans="1:37" ht="25.4" customHeight="1" thickTop="1" thickBot="1" x14ac:dyDescent="0.3">
      <c r="A1460" s="323" t="s">
        <v>1199</v>
      </c>
      <c r="B1460" s="324" t="s">
        <v>1200</v>
      </c>
      <c r="C1460" s="324" t="s">
        <v>1200</v>
      </c>
      <c r="D1460" s="324" t="s">
        <v>1200</v>
      </c>
      <c r="E1460" s="324" t="s">
        <v>1200</v>
      </c>
      <c r="F1460" s="324" t="s">
        <v>1200</v>
      </c>
      <c r="G1460" s="324" t="s">
        <v>1200</v>
      </c>
      <c r="H1460" s="324" t="s">
        <v>1200</v>
      </c>
      <c r="I1460" s="324" t="s">
        <v>1200</v>
      </c>
      <c r="J1460" s="324" t="s">
        <v>1200</v>
      </c>
      <c r="K1460" s="324" t="s">
        <v>1200</v>
      </c>
      <c r="L1460" s="324" t="s">
        <v>1200</v>
      </c>
      <c r="M1460" s="324" t="s">
        <v>1200</v>
      </c>
      <c r="N1460" s="324" t="s">
        <v>1200</v>
      </c>
      <c r="O1460" s="324" t="s">
        <v>1200</v>
      </c>
      <c r="P1460" s="324" t="s">
        <v>1200</v>
      </c>
      <c r="Q1460" s="324"/>
      <c r="R1460" s="324"/>
      <c r="S1460" s="324"/>
      <c r="T1460" s="324"/>
      <c r="U1460" s="324"/>
      <c r="V1460" s="324"/>
      <c r="W1460" s="324"/>
      <c r="X1460" s="324"/>
      <c r="Y1460" s="324"/>
      <c r="Z1460" s="324"/>
      <c r="AA1460" s="324"/>
      <c r="AB1460" s="324"/>
      <c r="AC1460" s="325"/>
      <c r="AD1460" s="94">
        <f>'Art. 121'!Q1402</f>
        <v>2</v>
      </c>
      <c r="AE1460" s="95">
        <f t="shared" si="250"/>
        <v>0.1519756838905775</v>
      </c>
      <c r="AF1460">
        <f t="shared" si="251"/>
        <v>1</v>
      </c>
      <c r="AG1460" s="92">
        <f t="shared" si="252"/>
        <v>1</v>
      </c>
      <c r="AH1460" s="96">
        <f t="shared" si="253"/>
        <v>1</v>
      </c>
      <c r="AI1460" s="97">
        <f t="shared" si="254"/>
        <v>7.1428571428571425E-2</v>
      </c>
      <c r="AJ1460" s="97">
        <f t="shared" si="255"/>
        <v>7.1428571428571425E-2</v>
      </c>
      <c r="AK1460" s="97">
        <f t="shared" si="256"/>
        <v>0.1519756838905775</v>
      </c>
    </row>
    <row r="1461" spans="1:37" ht="25.4" customHeight="1" thickTop="1" thickBot="1" x14ac:dyDescent="0.3">
      <c r="A1461" s="323" t="s">
        <v>1201</v>
      </c>
      <c r="B1461" s="324" t="s">
        <v>1202</v>
      </c>
      <c r="C1461" s="324" t="s">
        <v>1202</v>
      </c>
      <c r="D1461" s="324" t="s">
        <v>1202</v>
      </c>
      <c r="E1461" s="324" t="s">
        <v>1202</v>
      </c>
      <c r="F1461" s="324" t="s">
        <v>1202</v>
      </c>
      <c r="G1461" s="324" t="s">
        <v>1202</v>
      </c>
      <c r="H1461" s="324" t="s">
        <v>1202</v>
      </c>
      <c r="I1461" s="324" t="s">
        <v>1202</v>
      </c>
      <c r="J1461" s="324" t="s">
        <v>1202</v>
      </c>
      <c r="K1461" s="324" t="s">
        <v>1202</v>
      </c>
      <c r="L1461" s="324" t="s">
        <v>1202</v>
      </c>
      <c r="M1461" s="324" t="s">
        <v>1202</v>
      </c>
      <c r="N1461" s="324" t="s">
        <v>1202</v>
      </c>
      <c r="O1461" s="324" t="s">
        <v>1202</v>
      </c>
      <c r="P1461" s="324" t="s">
        <v>1202</v>
      </c>
      <c r="Q1461" s="324"/>
      <c r="R1461" s="324"/>
      <c r="S1461" s="324"/>
      <c r="T1461" s="324"/>
      <c r="U1461" s="324"/>
      <c r="V1461" s="324"/>
      <c r="W1461" s="324"/>
      <c r="X1461" s="324"/>
      <c r="Y1461" s="324"/>
      <c r="Z1461" s="324"/>
      <c r="AA1461" s="324"/>
      <c r="AB1461" s="324"/>
      <c r="AC1461" s="325"/>
      <c r="AD1461" s="94">
        <f>'Art. 121'!Q1403</f>
        <v>2</v>
      </c>
      <c r="AE1461" s="95">
        <f t="shared" si="250"/>
        <v>0.1519756838905775</v>
      </c>
      <c r="AF1461">
        <f t="shared" si="251"/>
        <v>1</v>
      </c>
      <c r="AG1461" s="92">
        <f t="shared" si="252"/>
        <v>1</v>
      </c>
      <c r="AH1461" s="96">
        <f t="shared" si="253"/>
        <v>1</v>
      </c>
      <c r="AI1461" s="97">
        <f t="shared" si="254"/>
        <v>7.1428571428571425E-2</v>
      </c>
      <c r="AJ1461" s="97">
        <f t="shared" si="255"/>
        <v>7.1428571428571425E-2</v>
      </c>
      <c r="AK1461" s="97">
        <f t="shared" si="256"/>
        <v>0.1519756838905775</v>
      </c>
    </row>
    <row r="1462" spans="1:37" ht="25.4" customHeight="1" thickTop="1" thickBot="1" x14ac:dyDescent="0.3">
      <c r="A1462" s="323" t="s">
        <v>1203</v>
      </c>
      <c r="B1462" s="324" t="s">
        <v>1204</v>
      </c>
      <c r="C1462" s="324" t="s">
        <v>1204</v>
      </c>
      <c r="D1462" s="324" t="s">
        <v>1204</v>
      </c>
      <c r="E1462" s="324" t="s">
        <v>1204</v>
      </c>
      <c r="F1462" s="324" t="s">
        <v>1204</v>
      </c>
      <c r="G1462" s="324" t="s">
        <v>1204</v>
      </c>
      <c r="H1462" s="324" t="s">
        <v>1204</v>
      </c>
      <c r="I1462" s="324" t="s">
        <v>1204</v>
      </c>
      <c r="J1462" s="324" t="s">
        <v>1204</v>
      </c>
      <c r="K1462" s="324" t="s">
        <v>1204</v>
      </c>
      <c r="L1462" s="324" t="s">
        <v>1204</v>
      </c>
      <c r="M1462" s="324" t="s">
        <v>1204</v>
      </c>
      <c r="N1462" s="324" t="s">
        <v>1204</v>
      </c>
      <c r="O1462" s="324" t="s">
        <v>1204</v>
      </c>
      <c r="P1462" s="324" t="s">
        <v>1204</v>
      </c>
      <c r="Q1462" s="324"/>
      <c r="R1462" s="324"/>
      <c r="S1462" s="324"/>
      <c r="T1462" s="324"/>
      <c r="U1462" s="324"/>
      <c r="V1462" s="324"/>
      <c r="W1462" s="324"/>
      <c r="X1462" s="324"/>
      <c r="Y1462" s="324"/>
      <c r="Z1462" s="324"/>
      <c r="AA1462" s="324"/>
      <c r="AB1462" s="324"/>
      <c r="AC1462" s="325"/>
      <c r="AD1462" s="94">
        <f>'Art. 121'!Q1404</f>
        <v>2</v>
      </c>
      <c r="AE1462" s="95">
        <f t="shared" si="250"/>
        <v>0.1519756838905775</v>
      </c>
      <c r="AF1462">
        <f t="shared" si="251"/>
        <v>1</v>
      </c>
      <c r="AG1462" s="92">
        <f t="shared" si="252"/>
        <v>1</v>
      </c>
      <c r="AH1462" s="96">
        <f t="shared" si="253"/>
        <v>1</v>
      </c>
      <c r="AI1462" s="97">
        <f t="shared" si="254"/>
        <v>7.1428571428571425E-2</v>
      </c>
      <c r="AJ1462" s="97">
        <f t="shared" si="255"/>
        <v>7.1428571428571425E-2</v>
      </c>
      <c r="AK1462" s="97">
        <f t="shared" si="256"/>
        <v>0.1519756838905775</v>
      </c>
    </row>
    <row r="1463" spans="1:37" ht="25.4" customHeight="1" thickTop="1" thickBot="1" x14ac:dyDescent="0.3">
      <c r="A1463" s="323" t="s">
        <v>1205</v>
      </c>
      <c r="B1463" s="324" t="s">
        <v>1206</v>
      </c>
      <c r="C1463" s="324" t="s">
        <v>1206</v>
      </c>
      <c r="D1463" s="324" t="s">
        <v>1206</v>
      </c>
      <c r="E1463" s="324" t="s">
        <v>1206</v>
      </c>
      <c r="F1463" s="324" t="s">
        <v>1206</v>
      </c>
      <c r="G1463" s="324" t="s">
        <v>1206</v>
      </c>
      <c r="H1463" s="324" t="s">
        <v>1206</v>
      </c>
      <c r="I1463" s="324" t="s">
        <v>1206</v>
      </c>
      <c r="J1463" s="324" t="s">
        <v>1206</v>
      </c>
      <c r="K1463" s="324" t="s">
        <v>1206</v>
      </c>
      <c r="L1463" s="324" t="s">
        <v>1206</v>
      </c>
      <c r="M1463" s="324" t="s">
        <v>1206</v>
      </c>
      <c r="N1463" s="324" t="s">
        <v>1206</v>
      </c>
      <c r="O1463" s="324" t="s">
        <v>1206</v>
      </c>
      <c r="P1463" s="324" t="s">
        <v>1206</v>
      </c>
      <c r="Q1463" s="324"/>
      <c r="R1463" s="324"/>
      <c r="S1463" s="324"/>
      <c r="T1463" s="324"/>
      <c r="U1463" s="324"/>
      <c r="V1463" s="324"/>
      <c r="W1463" s="324"/>
      <c r="X1463" s="324"/>
      <c r="Y1463" s="324"/>
      <c r="Z1463" s="324"/>
      <c r="AA1463" s="324"/>
      <c r="AB1463" s="324"/>
      <c r="AC1463" s="325"/>
      <c r="AD1463" s="94">
        <f>'Art. 121'!Q1405</f>
        <v>2</v>
      </c>
      <c r="AE1463" s="95">
        <f t="shared" si="250"/>
        <v>0.1519756838905775</v>
      </c>
      <c r="AF1463">
        <f t="shared" si="251"/>
        <v>1</v>
      </c>
      <c r="AG1463" s="92">
        <f t="shared" si="252"/>
        <v>1</v>
      </c>
      <c r="AH1463" s="96">
        <f t="shared" si="253"/>
        <v>1</v>
      </c>
      <c r="AI1463" s="97">
        <f t="shared" si="254"/>
        <v>7.1428571428571425E-2</v>
      </c>
      <c r="AJ1463" s="97">
        <f t="shared" si="255"/>
        <v>7.1428571428571425E-2</v>
      </c>
      <c r="AK1463" s="97">
        <f t="shared" si="256"/>
        <v>0.1519756838905775</v>
      </c>
    </row>
    <row r="1464" spans="1:37" ht="25.4" customHeight="1" thickTop="1" thickBot="1" x14ac:dyDescent="0.3">
      <c r="A1464" s="323" t="s">
        <v>1207</v>
      </c>
      <c r="B1464" s="324" t="s">
        <v>1208</v>
      </c>
      <c r="C1464" s="324" t="s">
        <v>1208</v>
      </c>
      <c r="D1464" s="324" t="s">
        <v>1208</v>
      </c>
      <c r="E1464" s="324" t="s">
        <v>1208</v>
      </c>
      <c r="F1464" s="324" t="s">
        <v>1208</v>
      </c>
      <c r="G1464" s="324" t="s">
        <v>1208</v>
      </c>
      <c r="H1464" s="324" t="s">
        <v>1208</v>
      </c>
      <c r="I1464" s="324" t="s">
        <v>1208</v>
      </c>
      <c r="J1464" s="324" t="s">
        <v>1208</v>
      </c>
      <c r="K1464" s="324" t="s">
        <v>1208</v>
      </c>
      <c r="L1464" s="324" t="s">
        <v>1208</v>
      </c>
      <c r="M1464" s="324" t="s">
        <v>1208</v>
      </c>
      <c r="N1464" s="324" t="s">
        <v>1208</v>
      </c>
      <c r="O1464" s="324" t="s">
        <v>1208</v>
      </c>
      <c r="P1464" s="324" t="s">
        <v>1208</v>
      </c>
      <c r="Q1464" s="324"/>
      <c r="R1464" s="324"/>
      <c r="S1464" s="324"/>
      <c r="T1464" s="324"/>
      <c r="U1464" s="324"/>
      <c r="V1464" s="324"/>
      <c r="W1464" s="324"/>
      <c r="X1464" s="324"/>
      <c r="Y1464" s="324"/>
      <c r="Z1464" s="324"/>
      <c r="AA1464" s="324"/>
      <c r="AB1464" s="324"/>
      <c r="AC1464" s="325"/>
      <c r="AD1464" s="94">
        <f>'Art. 121'!Q1406</f>
        <v>2</v>
      </c>
      <c r="AE1464" s="95">
        <f t="shared" si="250"/>
        <v>0.1519756838905775</v>
      </c>
      <c r="AF1464">
        <f t="shared" si="251"/>
        <v>1</v>
      </c>
      <c r="AG1464" s="92">
        <f t="shared" si="252"/>
        <v>1</v>
      </c>
      <c r="AH1464" s="96">
        <f t="shared" si="253"/>
        <v>1</v>
      </c>
      <c r="AI1464" s="97">
        <f t="shared" si="254"/>
        <v>7.1428571428571425E-2</v>
      </c>
      <c r="AJ1464" s="97">
        <f t="shared" si="255"/>
        <v>7.1428571428571425E-2</v>
      </c>
      <c r="AK1464" s="97">
        <f t="shared" si="256"/>
        <v>0.1519756838905775</v>
      </c>
    </row>
    <row r="1465" spans="1:37" ht="25.4" customHeight="1" thickTop="1" thickBot="1" x14ac:dyDescent="0.3">
      <c r="A1465" s="323" t="s">
        <v>1209</v>
      </c>
      <c r="B1465" s="324" t="s">
        <v>1210</v>
      </c>
      <c r="C1465" s="324" t="s">
        <v>1210</v>
      </c>
      <c r="D1465" s="324" t="s">
        <v>1210</v>
      </c>
      <c r="E1465" s="324" t="s">
        <v>1210</v>
      </c>
      <c r="F1465" s="324" t="s">
        <v>1210</v>
      </c>
      <c r="G1465" s="324" t="s">
        <v>1210</v>
      </c>
      <c r="H1465" s="324" t="s">
        <v>1210</v>
      </c>
      <c r="I1465" s="324" t="s">
        <v>1210</v>
      </c>
      <c r="J1465" s="324" t="s">
        <v>1210</v>
      </c>
      <c r="K1465" s="324" t="s">
        <v>1210</v>
      </c>
      <c r="L1465" s="324" t="s">
        <v>1210</v>
      </c>
      <c r="M1465" s="324" t="s">
        <v>1210</v>
      </c>
      <c r="N1465" s="324" t="s">
        <v>1210</v>
      </c>
      <c r="O1465" s="324" t="s">
        <v>1210</v>
      </c>
      <c r="P1465" s="324" t="s">
        <v>1210</v>
      </c>
      <c r="Q1465" s="324"/>
      <c r="R1465" s="324"/>
      <c r="S1465" s="324"/>
      <c r="T1465" s="324"/>
      <c r="U1465" s="324"/>
      <c r="V1465" s="324"/>
      <c r="W1465" s="324"/>
      <c r="X1465" s="324"/>
      <c r="Y1465" s="324"/>
      <c r="Z1465" s="324"/>
      <c r="AA1465" s="324"/>
      <c r="AB1465" s="324"/>
      <c r="AC1465" s="325"/>
      <c r="AD1465" s="94">
        <f>'Art. 121'!Q1407</f>
        <v>2</v>
      </c>
      <c r="AE1465" s="95">
        <f t="shared" si="250"/>
        <v>0.1519756838905775</v>
      </c>
      <c r="AF1465">
        <f t="shared" si="251"/>
        <v>1</v>
      </c>
      <c r="AG1465" s="92">
        <f t="shared" si="252"/>
        <v>1</v>
      </c>
      <c r="AH1465" s="96">
        <f t="shared" si="253"/>
        <v>1</v>
      </c>
      <c r="AI1465" s="97">
        <f t="shared" si="254"/>
        <v>7.1428571428571425E-2</v>
      </c>
      <c r="AJ1465" s="97">
        <f t="shared" si="255"/>
        <v>7.1428571428571425E-2</v>
      </c>
      <c r="AK1465" s="97">
        <f t="shared" si="256"/>
        <v>0.1519756838905775</v>
      </c>
    </row>
    <row r="1466" spans="1:37" ht="25.4" customHeight="1" thickTop="1" thickBot="1" x14ac:dyDescent="0.3">
      <c r="A1466" s="323" t="s">
        <v>1211</v>
      </c>
      <c r="B1466" s="324" t="s">
        <v>1212</v>
      </c>
      <c r="C1466" s="324" t="s">
        <v>1212</v>
      </c>
      <c r="D1466" s="324" t="s">
        <v>1212</v>
      </c>
      <c r="E1466" s="324" t="s">
        <v>1212</v>
      </c>
      <c r="F1466" s="324" t="s">
        <v>1212</v>
      </c>
      <c r="G1466" s="324" t="s">
        <v>1212</v>
      </c>
      <c r="H1466" s="324" t="s">
        <v>1212</v>
      </c>
      <c r="I1466" s="324" t="s">
        <v>1212</v>
      </c>
      <c r="J1466" s="324" t="s">
        <v>1212</v>
      </c>
      <c r="K1466" s="324" t="s">
        <v>1212</v>
      </c>
      <c r="L1466" s="324" t="s">
        <v>1212</v>
      </c>
      <c r="M1466" s="324" t="s">
        <v>1212</v>
      </c>
      <c r="N1466" s="324" t="s">
        <v>1212</v>
      </c>
      <c r="O1466" s="324" t="s">
        <v>1212</v>
      </c>
      <c r="P1466" s="324" t="s">
        <v>1212</v>
      </c>
      <c r="Q1466" s="324"/>
      <c r="R1466" s="324"/>
      <c r="S1466" s="324"/>
      <c r="T1466" s="324"/>
      <c r="U1466" s="324"/>
      <c r="V1466" s="324"/>
      <c r="W1466" s="324"/>
      <c r="X1466" s="324"/>
      <c r="Y1466" s="324"/>
      <c r="Z1466" s="324"/>
      <c r="AA1466" s="324"/>
      <c r="AB1466" s="324"/>
      <c r="AC1466" s="325"/>
      <c r="AD1466" s="94">
        <f>'Art. 121'!Q1408</f>
        <v>2</v>
      </c>
      <c r="AE1466" s="95">
        <f t="shared" si="250"/>
        <v>0.1519756838905775</v>
      </c>
      <c r="AF1466">
        <f t="shared" si="251"/>
        <v>1</v>
      </c>
      <c r="AG1466" s="92">
        <f t="shared" si="252"/>
        <v>1</v>
      </c>
      <c r="AH1466" s="96">
        <f t="shared" si="253"/>
        <v>1</v>
      </c>
      <c r="AI1466" s="97">
        <f t="shared" si="254"/>
        <v>7.1428571428571425E-2</v>
      </c>
      <c r="AJ1466" s="97">
        <f t="shared" si="255"/>
        <v>7.1428571428571425E-2</v>
      </c>
      <c r="AK1466" s="97">
        <f t="shared" si="256"/>
        <v>0.1519756838905775</v>
      </c>
    </row>
    <row r="1467" spans="1:37" ht="25.4" customHeight="1" thickTop="1" thickBot="1" x14ac:dyDescent="0.3">
      <c r="A1467" s="323" t="s">
        <v>1213</v>
      </c>
      <c r="B1467" s="324" t="s">
        <v>1214</v>
      </c>
      <c r="C1467" s="324" t="s">
        <v>1214</v>
      </c>
      <c r="D1467" s="324" t="s">
        <v>1214</v>
      </c>
      <c r="E1467" s="324" t="s">
        <v>1214</v>
      </c>
      <c r="F1467" s="324" t="s">
        <v>1214</v>
      </c>
      <c r="G1467" s="324" t="s">
        <v>1214</v>
      </c>
      <c r="H1467" s="324" t="s">
        <v>1214</v>
      </c>
      <c r="I1467" s="324" t="s">
        <v>1214</v>
      </c>
      <c r="J1467" s="324" t="s">
        <v>1214</v>
      </c>
      <c r="K1467" s="324" t="s">
        <v>1214</v>
      </c>
      <c r="L1467" s="324" t="s">
        <v>1214</v>
      </c>
      <c r="M1467" s="324" t="s">
        <v>1214</v>
      </c>
      <c r="N1467" s="324" t="s">
        <v>1214</v>
      </c>
      <c r="O1467" s="324" t="s">
        <v>1214</v>
      </c>
      <c r="P1467" s="324" t="s">
        <v>1214</v>
      </c>
      <c r="Q1467" s="324"/>
      <c r="R1467" s="324"/>
      <c r="S1467" s="324"/>
      <c r="T1467" s="324"/>
      <c r="U1467" s="324"/>
      <c r="V1467" s="324"/>
      <c r="W1467" s="324"/>
      <c r="X1467" s="324"/>
      <c r="Y1467" s="324"/>
      <c r="Z1467" s="324"/>
      <c r="AA1467" s="324"/>
      <c r="AB1467" s="324"/>
      <c r="AC1467" s="325"/>
      <c r="AD1467" s="94">
        <f>'Art. 121'!Q1409</f>
        <v>2</v>
      </c>
      <c r="AE1467" s="95">
        <f t="shared" si="250"/>
        <v>0.1519756838905775</v>
      </c>
      <c r="AF1467">
        <f t="shared" si="251"/>
        <v>1</v>
      </c>
      <c r="AG1467" s="92">
        <f t="shared" si="252"/>
        <v>1</v>
      </c>
      <c r="AH1467" s="96">
        <f t="shared" si="253"/>
        <v>1</v>
      </c>
      <c r="AI1467" s="97">
        <f t="shared" si="254"/>
        <v>7.1428571428571425E-2</v>
      </c>
      <c r="AJ1467" s="97">
        <f t="shared" si="255"/>
        <v>7.1428571428571425E-2</v>
      </c>
      <c r="AK1467" s="97">
        <f t="shared" si="256"/>
        <v>0.1519756838905775</v>
      </c>
    </row>
    <row r="1468" spans="1:37" ht="25.4" customHeight="1" thickTop="1" thickBot="1" x14ac:dyDescent="0.3">
      <c r="A1468" s="323" t="s">
        <v>1215</v>
      </c>
      <c r="B1468" s="324" t="s">
        <v>1216</v>
      </c>
      <c r="C1468" s="324" t="s">
        <v>1216</v>
      </c>
      <c r="D1468" s="324" t="s">
        <v>1216</v>
      </c>
      <c r="E1468" s="324" t="s">
        <v>1216</v>
      </c>
      <c r="F1468" s="324" t="s">
        <v>1216</v>
      </c>
      <c r="G1468" s="324" t="s">
        <v>1216</v>
      </c>
      <c r="H1468" s="324" t="s">
        <v>1216</v>
      </c>
      <c r="I1468" s="324" t="s">
        <v>1216</v>
      </c>
      <c r="J1468" s="324" t="s">
        <v>1216</v>
      </c>
      <c r="K1468" s="324" t="s">
        <v>1216</v>
      </c>
      <c r="L1468" s="324" t="s">
        <v>1216</v>
      </c>
      <c r="M1468" s="324" t="s">
        <v>1216</v>
      </c>
      <c r="N1468" s="324" t="s">
        <v>1216</v>
      </c>
      <c r="O1468" s="324" t="s">
        <v>1216</v>
      </c>
      <c r="P1468" s="324" t="s">
        <v>1216</v>
      </c>
      <c r="Q1468" s="324"/>
      <c r="R1468" s="324"/>
      <c r="S1468" s="324"/>
      <c r="T1468" s="324"/>
      <c r="U1468" s="324"/>
      <c r="V1468" s="324"/>
      <c r="W1468" s="324"/>
      <c r="X1468" s="324"/>
      <c r="Y1468" s="324"/>
      <c r="Z1468" s="324"/>
      <c r="AA1468" s="324"/>
      <c r="AB1468" s="324"/>
      <c r="AC1468" s="325"/>
      <c r="AD1468" s="94">
        <f>'Art. 121'!Q1410</f>
        <v>2</v>
      </c>
      <c r="AE1468" s="95">
        <f t="shared" si="250"/>
        <v>0.1519756838905775</v>
      </c>
      <c r="AF1468">
        <f t="shared" si="251"/>
        <v>1</v>
      </c>
      <c r="AG1468" s="92">
        <f t="shared" si="252"/>
        <v>1</v>
      </c>
      <c r="AH1468" s="96">
        <f t="shared" si="253"/>
        <v>1</v>
      </c>
      <c r="AI1468" s="97">
        <f t="shared" si="254"/>
        <v>7.1428571428571425E-2</v>
      </c>
      <c r="AJ1468" s="97">
        <f t="shared" si="255"/>
        <v>7.1428571428571425E-2</v>
      </c>
      <c r="AK1468" s="97">
        <f t="shared" si="256"/>
        <v>0.1519756838905775</v>
      </c>
    </row>
    <row r="1469" spans="1:37" ht="25.4" customHeight="1" thickTop="1" thickBot="1" x14ac:dyDescent="0.3">
      <c r="A1469" s="323" t="s">
        <v>1217</v>
      </c>
      <c r="B1469" s="324" t="s">
        <v>1218</v>
      </c>
      <c r="C1469" s="324" t="s">
        <v>1218</v>
      </c>
      <c r="D1469" s="324" t="s">
        <v>1218</v>
      </c>
      <c r="E1469" s="324" t="s">
        <v>1218</v>
      </c>
      <c r="F1469" s="324" t="s">
        <v>1218</v>
      </c>
      <c r="G1469" s="324" t="s">
        <v>1218</v>
      </c>
      <c r="H1469" s="324" t="s">
        <v>1218</v>
      </c>
      <c r="I1469" s="324" t="s">
        <v>1218</v>
      </c>
      <c r="J1469" s="324" t="s">
        <v>1218</v>
      </c>
      <c r="K1469" s="324" t="s">
        <v>1218</v>
      </c>
      <c r="L1469" s="324" t="s">
        <v>1218</v>
      </c>
      <c r="M1469" s="324" t="s">
        <v>1218</v>
      </c>
      <c r="N1469" s="324" t="s">
        <v>1218</v>
      </c>
      <c r="O1469" s="324" t="s">
        <v>1218</v>
      </c>
      <c r="P1469" s="324" t="s">
        <v>1218</v>
      </c>
      <c r="Q1469" s="324"/>
      <c r="R1469" s="324"/>
      <c r="S1469" s="324"/>
      <c r="T1469" s="324"/>
      <c r="U1469" s="324"/>
      <c r="V1469" s="324"/>
      <c r="W1469" s="324"/>
      <c r="X1469" s="324"/>
      <c r="Y1469" s="324"/>
      <c r="Z1469" s="324"/>
      <c r="AA1469" s="324"/>
      <c r="AB1469" s="324"/>
      <c r="AC1469" s="325"/>
      <c r="AD1469" s="94">
        <f>'Art. 121'!Q1411</f>
        <v>2</v>
      </c>
      <c r="AE1469" s="95">
        <f t="shared" si="250"/>
        <v>0.1519756838905775</v>
      </c>
      <c r="AF1469">
        <f t="shared" si="251"/>
        <v>1</v>
      </c>
      <c r="AG1469" s="92">
        <f t="shared" si="252"/>
        <v>1</v>
      </c>
      <c r="AH1469" s="96">
        <f t="shared" si="253"/>
        <v>1</v>
      </c>
      <c r="AI1469" s="97">
        <f t="shared" si="254"/>
        <v>7.1428571428571425E-2</v>
      </c>
      <c r="AJ1469" s="97">
        <f t="shared" si="255"/>
        <v>7.1428571428571425E-2</v>
      </c>
      <c r="AK1469" s="97">
        <f t="shared" si="256"/>
        <v>0.1519756838905775</v>
      </c>
    </row>
    <row r="1470" spans="1:37" ht="25.4" customHeight="1" thickTop="1" thickBot="1" x14ac:dyDescent="0.3">
      <c r="A1470" s="323" t="s">
        <v>1219</v>
      </c>
      <c r="B1470" s="324" t="s">
        <v>1220</v>
      </c>
      <c r="C1470" s="324" t="s">
        <v>1220</v>
      </c>
      <c r="D1470" s="324" t="s">
        <v>1220</v>
      </c>
      <c r="E1470" s="324" t="s">
        <v>1220</v>
      </c>
      <c r="F1470" s="324" t="s">
        <v>1220</v>
      </c>
      <c r="G1470" s="324" t="s">
        <v>1220</v>
      </c>
      <c r="H1470" s="324" t="s">
        <v>1220</v>
      </c>
      <c r="I1470" s="324" t="s">
        <v>1220</v>
      </c>
      <c r="J1470" s="324" t="s">
        <v>1220</v>
      </c>
      <c r="K1470" s="324" t="s">
        <v>1220</v>
      </c>
      <c r="L1470" s="324" t="s">
        <v>1220</v>
      </c>
      <c r="M1470" s="324" t="s">
        <v>1220</v>
      </c>
      <c r="N1470" s="324" t="s">
        <v>1220</v>
      </c>
      <c r="O1470" s="324" t="s">
        <v>1220</v>
      </c>
      <c r="P1470" s="324" t="s">
        <v>1220</v>
      </c>
      <c r="Q1470" s="324"/>
      <c r="R1470" s="324"/>
      <c r="S1470" s="324"/>
      <c r="T1470" s="324"/>
      <c r="U1470" s="324"/>
      <c r="V1470" s="324"/>
      <c r="W1470" s="324"/>
      <c r="X1470" s="324"/>
      <c r="Y1470" s="324"/>
      <c r="Z1470" s="324"/>
      <c r="AA1470" s="324"/>
      <c r="AB1470" s="324"/>
      <c r="AC1470" s="325"/>
      <c r="AD1470" s="94">
        <f>'Art. 121'!Q1412</f>
        <v>2</v>
      </c>
      <c r="AE1470" s="95">
        <f t="shared" si="250"/>
        <v>0.1519756838905775</v>
      </c>
      <c r="AF1470">
        <f t="shared" si="251"/>
        <v>1</v>
      </c>
      <c r="AG1470" s="92">
        <f t="shared" si="252"/>
        <v>1</v>
      </c>
      <c r="AH1470" s="96">
        <f t="shared" si="253"/>
        <v>1</v>
      </c>
      <c r="AI1470" s="97">
        <f t="shared" si="254"/>
        <v>7.1428571428571425E-2</v>
      </c>
      <c r="AJ1470" s="97">
        <f t="shared" si="255"/>
        <v>7.1428571428571425E-2</v>
      </c>
      <c r="AK1470" s="97">
        <f t="shared" si="256"/>
        <v>0.1519756838905775</v>
      </c>
    </row>
    <row r="1471" spans="1:37" ht="25.4" customHeight="1" thickTop="1" x14ac:dyDescent="0.25">
      <c r="A1471" s="321" t="s">
        <v>2134</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5">
        <f>SUM(AE1457:AE1470)</f>
        <v>2.1276595744680851</v>
      </c>
      <c r="AF1471" s="65"/>
      <c r="AG1471" s="98">
        <f>SUM(AG1457:AG1470)</f>
        <v>14</v>
      </c>
      <c r="AH1471" s="99"/>
      <c r="AI1471" s="100"/>
      <c r="AJ1471" s="100"/>
      <c r="AK1471" s="100"/>
    </row>
    <row r="1472" spans="1:37" ht="25.4" customHeight="1" x14ac:dyDescent="0.25">
      <c r="A1472" s="308" t="s">
        <v>2135</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2" t="s">
        <v>111</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11" t="s">
        <v>99</v>
      </c>
      <c r="AE1474" s="112" t="s">
        <v>9</v>
      </c>
      <c r="AF1474" s="92" t="s">
        <v>1988</v>
      </c>
      <c r="AG1474" s="92" t="s">
        <v>1989</v>
      </c>
      <c r="AH1474" s="92" t="s">
        <v>1990</v>
      </c>
      <c r="AI1474" s="93" t="s">
        <v>1991</v>
      </c>
      <c r="AJ1474" s="92"/>
      <c r="AK1474" s="93" t="s">
        <v>1992</v>
      </c>
    </row>
    <row r="1475" spans="1:37" ht="25.4" customHeight="1" thickTop="1" thickBot="1" x14ac:dyDescent="0.3">
      <c r="A1475" s="323" t="s">
        <v>1221</v>
      </c>
      <c r="B1475" s="324" t="s">
        <v>1222</v>
      </c>
      <c r="C1475" s="324" t="s">
        <v>1222</v>
      </c>
      <c r="D1475" s="324" t="s">
        <v>1222</v>
      </c>
      <c r="E1475" s="324" t="s">
        <v>1222</v>
      </c>
      <c r="F1475" s="324" t="s">
        <v>1222</v>
      </c>
      <c r="G1475" s="324" t="s">
        <v>1222</v>
      </c>
      <c r="H1475" s="324" t="s">
        <v>1222</v>
      </c>
      <c r="I1475" s="324" t="s">
        <v>1222</v>
      </c>
      <c r="J1475" s="324" t="s">
        <v>1222</v>
      </c>
      <c r="K1475" s="324" t="s">
        <v>1222</v>
      </c>
      <c r="L1475" s="324" t="s">
        <v>1222</v>
      </c>
      <c r="M1475" s="324" t="s">
        <v>1222</v>
      </c>
      <c r="N1475" s="324" t="s">
        <v>1222</v>
      </c>
      <c r="O1475" s="324" t="s">
        <v>1222</v>
      </c>
      <c r="P1475" s="324" t="s">
        <v>1222</v>
      </c>
      <c r="Q1475" s="324"/>
      <c r="R1475" s="324"/>
      <c r="S1475" s="324"/>
      <c r="T1475" s="324"/>
      <c r="U1475" s="324"/>
      <c r="V1475" s="324"/>
      <c r="W1475" s="324"/>
      <c r="X1475" s="324"/>
      <c r="Y1475" s="324"/>
      <c r="Z1475" s="324"/>
      <c r="AA1475" s="324"/>
      <c r="AB1475" s="324"/>
      <c r="AC1475" s="325"/>
      <c r="AD1475" s="94">
        <f>'Art. 121'!Q1415</f>
        <v>2</v>
      </c>
      <c r="AE1475" s="95">
        <f>IF(AG1475=1,AK1475,AG1475)</f>
        <v>0.42553191489361702</v>
      </c>
      <c r="AF1475">
        <f>AD1475/2</f>
        <v>1</v>
      </c>
      <c r="AG1475" s="92">
        <f>IF(AND(AF1475&gt;=0,AF1475&lt;=1),1,"No aplica")</f>
        <v>1</v>
      </c>
      <c r="AH1475" s="96">
        <f>AD1475/(AG1475*2)</f>
        <v>1</v>
      </c>
      <c r="AI1475" s="97">
        <f>IF(AG1475=1,AG1475/$AG$1480,"No aplica")</f>
        <v>0.2</v>
      </c>
      <c r="AJ1475" s="97">
        <f>AF1475*AI1475</f>
        <v>0.2</v>
      </c>
      <c r="AK1475" s="97">
        <f>AJ1475*$AE$23</f>
        <v>0.42553191489361702</v>
      </c>
    </row>
    <row r="1476" spans="1:37" ht="25.4" customHeight="1" thickTop="1" thickBot="1" x14ac:dyDescent="0.3">
      <c r="A1476" s="323" t="s">
        <v>1223</v>
      </c>
      <c r="B1476" s="324" t="s">
        <v>1224</v>
      </c>
      <c r="C1476" s="324" t="s">
        <v>1224</v>
      </c>
      <c r="D1476" s="324" t="s">
        <v>1224</v>
      </c>
      <c r="E1476" s="324" t="s">
        <v>1224</v>
      </c>
      <c r="F1476" s="324" t="s">
        <v>1224</v>
      </c>
      <c r="G1476" s="324" t="s">
        <v>1224</v>
      </c>
      <c r="H1476" s="324" t="s">
        <v>1224</v>
      </c>
      <c r="I1476" s="324" t="s">
        <v>1224</v>
      </c>
      <c r="J1476" s="324" t="s">
        <v>1224</v>
      </c>
      <c r="K1476" s="324" t="s">
        <v>1224</v>
      </c>
      <c r="L1476" s="324" t="s">
        <v>1224</v>
      </c>
      <c r="M1476" s="324" t="s">
        <v>1224</v>
      </c>
      <c r="N1476" s="324" t="s">
        <v>1224</v>
      </c>
      <c r="O1476" s="324" t="s">
        <v>1224</v>
      </c>
      <c r="P1476" s="324" t="s">
        <v>1224</v>
      </c>
      <c r="Q1476" s="324"/>
      <c r="R1476" s="324"/>
      <c r="S1476" s="324"/>
      <c r="T1476" s="324"/>
      <c r="U1476" s="324"/>
      <c r="V1476" s="324"/>
      <c r="W1476" s="324"/>
      <c r="X1476" s="324"/>
      <c r="Y1476" s="324"/>
      <c r="Z1476" s="324"/>
      <c r="AA1476" s="324"/>
      <c r="AB1476" s="324"/>
      <c r="AC1476" s="325"/>
      <c r="AD1476" s="94">
        <f>'Art. 121'!Q1416</f>
        <v>2</v>
      </c>
      <c r="AE1476" s="95">
        <f>IF(AG1476=1,AK1476,AG1476)</f>
        <v>0.42553191489361702</v>
      </c>
      <c r="AF1476">
        <f>AD1476/2</f>
        <v>1</v>
      </c>
      <c r="AG1476" s="92">
        <f>IF(AND(AF1476&gt;=0,AF1476&lt;=1),1,"No aplica")</f>
        <v>1</v>
      </c>
      <c r="AH1476" s="96">
        <f>AD1476/(AG1476*2)</f>
        <v>1</v>
      </c>
      <c r="AI1476" s="97">
        <f>IF(AG1476=1,AG1476/$AG$1480,"No aplica")</f>
        <v>0.2</v>
      </c>
      <c r="AJ1476" s="97">
        <f>AF1476*AI1476</f>
        <v>0.2</v>
      </c>
      <c r="AK1476" s="97">
        <f>AJ1476*$AE$23</f>
        <v>0.42553191489361702</v>
      </c>
    </row>
    <row r="1477" spans="1:37" ht="25.4" customHeight="1" thickTop="1" thickBot="1" x14ac:dyDescent="0.3">
      <c r="A1477" s="323" t="s">
        <v>1225</v>
      </c>
      <c r="B1477" s="324" t="s">
        <v>1226</v>
      </c>
      <c r="C1477" s="324" t="s">
        <v>1226</v>
      </c>
      <c r="D1477" s="324" t="s">
        <v>1226</v>
      </c>
      <c r="E1477" s="324" t="s">
        <v>1226</v>
      </c>
      <c r="F1477" s="324" t="s">
        <v>1226</v>
      </c>
      <c r="G1477" s="324" t="s">
        <v>1226</v>
      </c>
      <c r="H1477" s="324" t="s">
        <v>1226</v>
      </c>
      <c r="I1477" s="324" t="s">
        <v>1226</v>
      </c>
      <c r="J1477" s="324" t="s">
        <v>1226</v>
      </c>
      <c r="K1477" s="324" t="s">
        <v>1226</v>
      </c>
      <c r="L1477" s="324" t="s">
        <v>1226</v>
      </c>
      <c r="M1477" s="324" t="s">
        <v>1226</v>
      </c>
      <c r="N1477" s="324" t="s">
        <v>1226</v>
      </c>
      <c r="O1477" s="324" t="s">
        <v>1226</v>
      </c>
      <c r="P1477" s="324" t="s">
        <v>1226</v>
      </c>
      <c r="Q1477" s="324"/>
      <c r="R1477" s="324"/>
      <c r="S1477" s="324"/>
      <c r="T1477" s="324"/>
      <c r="U1477" s="324"/>
      <c r="V1477" s="324"/>
      <c r="W1477" s="324"/>
      <c r="X1477" s="324"/>
      <c r="Y1477" s="324"/>
      <c r="Z1477" s="324"/>
      <c r="AA1477" s="324"/>
      <c r="AB1477" s="324"/>
      <c r="AC1477" s="325"/>
      <c r="AD1477" s="94">
        <f>'Art. 121'!Q1417</f>
        <v>2</v>
      </c>
      <c r="AE1477" s="95">
        <f>IF(AG1477=1,AK1477,AG1477)</f>
        <v>0.42553191489361702</v>
      </c>
      <c r="AF1477">
        <f>AD1477/2</f>
        <v>1</v>
      </c>
      <c r="AG1477" s="92">
        <f>IF(AND(AF1477&gt;=0,AF1477&lt;=1),1,"No aplica")</f>
        <v>1</v>
      </c>
      <c r="AH1477" s="96">
        <f>AD1477/(AG1477*2)</f>
        <v>1</v>
      </c>
      <c r="AI1477" s="97">
        <f>IF(AG1477=1,AG1477/$AG$1480,"No aplica")</f>
        <v>0.2</v>
      </c>
      <c r="AJ1477" s="97">
        <f>AF1477*AI1477</f>
        <v>0.2</v>
      </c>
      <c r="AK1477" s="97">
        <f>AJ1477*$AE$23</f>
        <v>0.42553191489361702</v>
      </c>
    </row>
    <row r="1478" spans="1:37" ht="25.4" customHeight="1" thickTop="1" thickBot="1" x14ac:dyDescent="0.3">
      <c r="A1478" s="323" t="s">
        <v>1227</v>
      </c>
      <c r="B1478" s="324" t="s">
        <v>1228</v>
      </c>
      <c r="C1478" s="324" t="s">
        <v>1228</v>
      </c>
      <c r="D1478" s="324" t="s">
        <v>1228</v>
      </c>
      <c r="E1478" s="324" t="s">
        <v>1228</v>
      </c>
      <c r="F1478" s="324" t="s">
        <v>1228</v>
      </c>
      <c r="G1478" s="324" t="s">
        <v>1228</v>
      </c>
      <c r="H1478" s="324" t="s">
        <v>1228</v>
      </c>
      <c r="I1478" s="324" t="s">
        <v>1228</v>
      </c>
      <c r="J1478" s="324" t="s">
        <v>1228</v>
      </c>
      <c r="K1478" s="324" t="s">
        <v>1228</v>
      </c>
      <c r="L1478" s="324" t="s">
        <v>1228</v>
      </c>
      <c r="M1478" s="324" t="s">
        <v>1228</v>
      </c>
      <c r="N1478" s="324" t="s">
        <v>1228</v>
      </c>
      <c r="O1478" s="324" t="s">
        <v>1228</v>
      </c>
      <c r="P1478" s="324" t="s">
        <v>1228</v>
      </c>
      <c r="Q1478" s="324"/>
      <c r="R1478" s="324"/>
      <c r="S1478" s="324"/>
      <c r="T1478" s="324"/>
      <c r="U1478" s="324"/>
      <c r="V1478" s="324"/>
      <c r="W1478" s="324"/>
      <c r="X1478" s="324"/>
      <c r="Y1478" s="324"/>
      <c r="Z1478" s="324"/>
      <c r="AA1478" s="324"/>
      <c r="AB1478" s="324"/>
      <c r="AC1478" s="325"/>
      <c r="AD1478" s="94">
        <f>'Art. 121'!Q1418</f>
        <v>2</v>
      </c>
      <c r="AE1478" s="95">
        <f>IF(AG1478=1,AK1478,AG1478)</f>
        <v>0.42553191489361702</v>
      </c>
      <c r="AF1478">
        <f>AD1478/2</f>
        <v>1</v>
      </c>
      <c r="AG1478" s="92">
        <f>IF(AND(AF1478&gt;=0,AF1478&lt;=1),1,"No aplica")</f>
        <v>1</v>
      </c>
      <c r="AH1478" s="96">
        <f>AD1478/(AG1478*2)</f>
        <v>1</v>
      </c>
      <c r="AI1478" s="97">
        <f>IF(AG1478=1,AG1478/$AG$1480,"No aplica")</f>
        <v>0.2</v>
      </c>
      <c r="AJ1478" s="97">
        <f>AF1478*AI1478</f>
        <v>0.2</v>
      </c>
      <c r="AK1478" s="97">
        <f>AJ1478*$AE$23</f>
        <v>0.42553191489361702</v>
      </c>
    </row>
    <row r="1479" spans="1:37" ht="25.4" customHeight="1" thickTop="1" thickBot="1" x14ac:dyDescent="0.3">
      <c r="A1479" s="323" t="s">
        <v>1229</v>
      </c>
      <c r="B1479" s="324" t="s">
        <v>1230</v>
      </c>
      <c r="C1479" s="324" t="s">
        <v>1230</v>
      </c>
      <c r="D1479" s="324" t="s">
        <v>1230</v>
      </c>
      <c r="E1479" s="324" t="s">
        <v>1230</v>
      </c>
      <c r="F1479" s="324" t="s">
        <v>1230</v>
      </c>
      <c r="G1479" s="324" t="s">
        <v>1230</v>
      </c>
      <c r="H1479" s="324" t="s">
        <v>1230</v>
      </c>
      <c r="I1479" s="324" t="s">
        <v>1230</v>
      </c>
      <c r="J1479" s="324" t="s">
        <v>1230</v>
      </c>
      <c r="K1479" s="324" t="s">
        <v>1230</v>
      </c>
      <c r="L1479" s="324" t="s">
        <v>1230</v>
      </c>
      <c r="M1479" s="324" t="s">
        <v>1230</v>
      </c>
      <c r="N1479" s="324" t="s">
        <v>1230</v>
      </c>
      <c r="O1479" s="324" t="s">
        <v>1230</v>
      </c>
      <c r="P1479" s="324" t="s">
        <v>1230</v>
      </c>
      <c r="Q1479" s="324"/>
      <c r="R1479" s="324"/>
      <c r="S1479" s="324"/>
      <c r="T1479" s="324"/>
      <c r="U1479" s="324"/>
      <c r="V1479" s="324"/>
      <c r="W1479" s="324"/>
      <c r="X1479" s="324"/>
      <c r="Y1479" s="324"/>
      <c r="Z1479" s="324"/>
      <c r="AA1479" s="324"/>
      <c r="AB1479" s="324"/>
      <c r="AC1479" s="325"/>
      <c r="AD1479" s="94">
        <f>'Art. 121'!Q1419</f>
        <v>2</v>
      </c>
      <c r="AE1479" s="95">
        <f>IF(AG1479=1,AK1479,AG1479)</f>
        <v>0.42553191489361702</v>
      </c>
      <c r="AF1479">
        <f>AD1479/2</f>
        <v>1</v>
      </c>
      <c r="AG1479" s="92">
        <f>IF(AND(AF1479&gt;=0,AF1479&lt;=1),1,"No aplica")</f>
        <v>1</v>
      </c>
      <c r="AH1479" s="96">
        <f>AD1479/(AG1479*2)</f>
        <v>1</v>
      </c>
      <c r="AI1479" s="97">
        <f>IF(AG1479=1,AG1479/$AG$1480,"No aplica")</f>
        <v>0.2</v>
      </c>
      <c r="AJ1479" s="97">
        <f>AF1479*AI1479</f>
        <v>0.2</v>
      </c>
      <c r="AK1479" s="97">
        <f>AJ1479*$AE$23</f>
        <v>0.42553191489361702</v>
      </c>
    </row>
    <row r="1480" spans="1:37" ht="25.4" customHeight="1" thickTop="1" x14ac:dyDescent="0.25">
      <c r="A1480" s="321" t="s">
        <v>2136</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5">
        <f>SUM(AE1473:AE1479)</f>
        <v>2.1276595744680851</v>
      </c>
      <c r="AF1480" s="65"/>
      <c r="AG1480" s="98">
        <f>SUM(AG1475:AG1479)</f>
        <v>5</v>
      </c>
      <c r="AH1480" s="99"/>
      <c r="AI1480" s="100"/>
      <c r="AJ1480" s="100"/>
      <c r="AK1480" s="100"/>
    </row>
    <row r="1481" spans="1:37" ht="25.4" customHeight="1" x14ac:dyDescent="0.25">
      <c r="A1481" s="308" t="s">
        <v>2137</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1231</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2" t="s">
        <v>76</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69" t="s">
        <v>99</v>
      </c>
      <c r="AE1487" s="113" t="s">
        <v>9</v>
      </c>
      <c r="AF1487" s="92" t="s">
        <v>1988</v>
      </c>
      <c r="AG1487" s="92" t="s">
        <v>1989</v>
      </c>
      <c r="AH1487" s="92" t="s">
        <v>1990</v>
      </c>
      <c r="AI1487" s="93" t="s">
        <v>1991</v>
      </c>
      <c r="AJ1487" s="92"/>
      <c r="AK1487" s="93" t="s">
        <v>1992</v>
      </c>
    </row>
    <row r="1488" spans="1:37" ht="25.4" customHeight="1" thickTop="1" thickBot="1" x14ac:dyDescent="0.3">
      <c r="A1488" s="323" t="s">
        <v>1233</v>
      </c>
      <c r="B1488" s="324" t="s">
        <v>1061</v>
      </c>
      <c r="C1488" s="324" t="s">
        <v>1061</v>
      </c>
      <c r="D1488" s="324" t="s">
        <v>1061</v>
      </c>
      <c r="E1488" s="324" t="s">
        <v>1061</v>
      </c>
      <c r="F1488" s="324" t="s">
        <v>1061</v>
      </c>
      <c r="G1488" s="324" t="s">
        <v>1061</v>
      </c>
      <c r="H1488" s="324" t="s">
        <v>1061</v>
      </c>
      <c r="I1488" s="324" t="s">
        <v>1061</v>
      </c>
      <c r="J1488" s="324" t="s">
        <v>1061</v>
      </c>
      <c r="K1488" s="324" t="s">
        <v>1061</v>
      </c>
      <c r="L1488" s="324" t="s">
        <v>1061</v>
      </c>
      <c r="M1488" s="324" t="s">
        <v>1061</v>
      </c>
      <c r="N1488" s="324" t="s">
        <v>1061</v>
      </c>
      <c r="O1488" s="324" t="s">
        <v>1061</v>
      </c>
      <c r="P1488" s="324" t="s">
        <v>1061</v>
      </c>
      <c r="Q1488" s="324"/>
      <c r="R1488" s="324"/>
      <c r="S1488" s="324"/>
      <c r="T1488" s="324"/>
      <c r="U1488" s="324"/>
      <c r="V1488" s="324"/>
      <c r="W1488" s="324"/>
      <c r="X1488" s="324"/>
      <c r="Y1488" s="324"/>
      <c r="Z1488" s="324"/>
      <c r="AA1488" s="324"/>
      <c r="AB1488" s="324"/>
      <c r="AC1488" s="325"/>
      <c r="AD1488" s="94">
        <f>'Art. 121'!Q1428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4" customHeight="1" thickTop="1" thickBot="1" x14ac:dyDescent="0.3">
      <c r="A1489" s="323" t="s">
        <v>1062</v>
      </c>
      <c r="B1489" s="324" t="s">
        <v>1063</v>
      </c>
      <c r="C1489" s="324" t="s">
        <v>1063</v>
      </c>
      <c r="D1489" s="324" t="s">
        <v>1063</v>
      </c>
      <c r="E1489" s="324" t="s">
        <v>1063</v>
      </c>
      <c r="F1489" s="324" t="s">
        <v>1063</v>
      </c>
      <c r="G1489" s="324" t="s">
        <v>1063</v>
      </c>
      <c r="H1489" s="324" t="s">
        <v>1063</v>
      </c>
      <c r="I1489" s="324" t="s">
        <v>1063</v>
      </c>
      <c r="J1489" s="324" t="s">
        <v>1063</v>
      </c>
      <c r="K1489" s="324" t="s">
        <v>1063</v>
      </c>
      <c r="L1489" s="324" t="s">
        <v>1063</v>
      </c>
      <c r="M1489" s="324" t="s">
        <v>1063</v>
      </c>
      <c r="N1489" s="324" t="s">
        <v>1063</v>
      </c>
      <c r="O1489" s="324" t="s">
        <v>1063</v>
      </c>
      <c r="P1489" s="324" t="s">
        <v>1063</v>
      </c>
      <c r="Q1489" s="324"/>
      <c r="R1489" s="324"/>
      <c r="S1489" s="324"/>
      <c r="T1489" s="324"/>
      <c r="U1489" s="324"/>
      <c r="V1489" s="324"/>
      <c r="W1489" s="324"/>
      <c r="X1489" s="324"/>
      <c r="Y1489" s="324"/>
      <c r="Z1489" s="324"/>
      <c r="AA1489" s="324"/>
      <c r="AB1489" s="324"/>
      <c r="AC1489" s="325"/>
      <c r="AD1489" s="94">
        <f>'Art. 121'!Q1429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4" customHeight="1" thickTop="1" thickBot="1" x14ac:dyDescent="0.3">
      <c r="A1490" s="323" t="s">
        <v>1234</v>
      </c>
      <c r="B1490" s="324" t="s">
        <v>1235</v>
      </c>
      <c r="C1490" s="324" t="s">
        <v>1235</v>
      </c>
      <c r="D1490" s="324" t="s">
        <v>1235</v>
      </c>
      <c r="E1490" s="324" t="s">
        <v>1235</v>
      </c>
      <c r="F1490" s="324" t="s">
        <v>1235</v>
      </c>
      <c r="G1490" s="324" t="s">
        <v>1235</v>
      </c>
      <c r="H1490" s="324" t="s">
        <v>1235</v>
      </c>
      <c r="I1490" s="324" t="s">
        <v>1235</v>
      </c>
      <c r="J1490" s="324" t="s">
        <v>1235</v>
      </c>
      <c r="K1490" s="324" t="s">
        <v>1235</v>
      </c>
      <c r="L1490" s="324" t="s">
        <v>1235</v>
      </c>
      <c r="M1490" s="324" t="s">
        <v>1235</v>
      </c>
      <c r="N1490" s="324" t="s">
        <v>1235</v>
      </c>
      <c r="O1490" s="324" t="s">
        <v>1235</v>
      </c>
      <c r="P1490" s="324" t="s">
        <v>1235</v>
      </c>
      <c r="Q1490" s="324"/>
      <c r="R1490" s="324"/>
      <c r="S1490" s="324"/>
      <c r="T1490" s="324"/>
      <c r="U1490" s="324"/>
      <c r="V1490" s="324"/>
      <c r="W1490" s="324"/>
      <c r="X1490" s="324"/>
      <c r="Y1490" s="324"/>
      <c r="Z1490" s="324"/>
      <c r="AA1490" s="324"/>
      <c r="AB1490" s="324"/>
      <c r="AC1490" s="325"/>
      <c r="AD1490" s="94">
        <f>'Art. 121'!Q1430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4" customHeight="1" thickTop="1" thickBot="1" x14ac:dyDescent="0.3">
      <c r="A1491" s="323" t="s">
        <v>1236</v>
      </c>
      <c r="B1491" s="324" t="s">
        <v>1237</v>
      </c>
      <c r="C1491" s="324" t="s">
        <v>1237</v>
      </c>
      <c r="D1491" s="324" t="s">
        <v>1237</v>
      </c>
      <c r="E1491" s="324" t="s">
        <v>1237</v>
      </c>
      <c r="F1491" s="324" t="s">
        <v>1237</v>
      </c>
      <c r="G1491" s="324" t="s">
        <v>1237</v>
      </c>
      <c r="H1491" s="324" t="s">
        <v>1237</v>
      </c>
      <c r="I1491" s="324" t="s">
        <v>1237</v>
      </c>
      <c r="J1491" s="324" t="s">
        <v>1237</v>
      </c>
      <c r="K1491" s="324" t="s">
        <v>1237</v>
      </c>
      <c r="L1491" s="324" t="s">
        <v>1237</v>
      </c>
      <c r="M1491" s="324" t="s">
        <v>1237</v>
      </c>
      <c r="N1491" s="324" t="s">
        <v>1237</v>
      </c>
      <c r="O1491" s="324" t="s">
        <v>1237</v>
      </c>
      <c r="P1491" s="324" t="s">
        <v>1237</v>
      </c>
      <c r="Q1491" s="324"/>
      <c r="R1491" s="324"/>
      <c r="S1491" s="324"/>
      <c r="T1491" s="324"/>
      <c r="U1491" s="324"/>
      <c r="V1491" s="324"/>
      <c r="W1491" s="324"/>
      <c r="X1491" s="324"/>
      <c r="Y1491" s="324"/>
      <c r="Z1491" s="324"/>
      <c r="AA1491" s="324"/>
      <c r="AB1491" s="324"/>
      <c r="AC1491" s="325"/>
      <c r="AD1491" s="94">
        <f>'Art. 121'!Q1431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4" customHeight="1" thickTop="1" thickBot="1" x14ac:dyDescent="0.3">
      <c r="A1492" s="323" t="s">
        <v>1238</v>
      </c>
      <c r="B1492" s="324" t="s">
        <v>1239</v>
      </c>
      <c r="C1492" s="324" t="s">
        <v>1239</v>
      </c>
      <c r="D1492" s="324" t="s">
        <v>1239</v>
      </c>
      <c r="E1492" s="324" t="s">
        <v>1239</v>
      </c>
      <c r="F1492" s="324" t="s">
        <v>1239</v>
      </c>
      <c r="G1492" s="324" t="s">
        <v>1239</v>
      </c>
      <c r="H1492" s="324" t="s">
        <v>1239</v>
      </c>
      <c r="I1492" s="324" t="s">
        <v>1239</v>
      </c>
      <c r="J1492" s="324" t="s">
        <v>1239</v>
      </c>
      <c r="K1492" s="324" t="s">
        <v>1239</v>
      </c>
      <c r="L1492" s="324" t="s">
        <v>1239</v>
      </c>
      <c r="M1492" s="324" t="s">
        <v>1239</v>
      </c>
      <c r="N1492" s="324" t="s">
        <v>1239</v>
      </c>
      <c r="O1492" s="324" t="s">
        <v>1239</v>
      </c>
      <c r="P1492" s="324" t="s">
        <v>1239</v>
      </c>
      <c r="Q1492" s="324"/>
      <c r="R1492" s="324"/>
      <c r="S1492" s="324"/>
      <c r="T1492" s="324"/>
      <c r="U1492" s="324"/>
      <c r="V1492" s="324"/>
      <c r="W1492" s="324"/>
      <c r="X1492" s="324"/>
      <c r="Y1492" s="324"/>
      <c r="Z1492" s="324"/>
      <c r="AA1492" s="324"/>
      <c r="AB1492" s="324"/>
      <c r="AC1492" s="325"/>
      <c r="AD1492" s="94">
        <f>'Art. 121'!Q1432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4" customHeight="1" thickTop="1" thickBot="1" x14ac:dyDescent="0.3">
      <c r="A1493" s="323" t="s">
        <v>1240</v>
      </c>
      <c r="B1493" s="324" t="s">
        <v>1241</v>
      </c>
      <c r="C1493" s="324" t="s">
        <v>1241</v>
      </c>
      <c r="D1493" s="324" t="s">
        <v>1241</v>
      </c>
      <c r="E1493" s="324" t="s">
        <v>1241</v>
      </c>
      <c r="F1493" s="324" t="s">
        <v>1241</v>
      </c>
      <c r="G1493" s="324" t="s">
        <v>1241</v>
      </c>
      <c r="H1493" s="324" t="s">
        <v>1241</v>
      </c>
      <c r="I1493" s="324" t="s">
        <v>1241</v>
      </c>
      <c r="J1493" s="324" t="s">
        <v>1241</v>
      </c>
      <c r="K1493" s="324" t="s">
        <v>1241</v>
      </c>
      <c r="L1493" s="324" t="s">
        <v>1241</v>
      </c>
      <c r="M1493" s="324" t="s">
        <v>1241</v>
      </c>
      <c r="N1493" s="324" t="s">
        <v>1241</v>
      </c>
      <c r="O1493" s="324" t="s">
        <v>1241</v>
      </c>
      <c r="P1493" s="324" t="s">
        <v>1241</v>
      </c>
      <c r="Q1493" s="324"/>
      <c r="R1493" s="324"/>
      <c r="S1493" s="324"/>
      <c r="T1493" s="324"/>
      <c r="U1493" s="324"/>
      <c r="V1493" s="324"/>
      <c r="W1493" s="324"/>
      <c r="X1493" s="324"/>
      <c r="Y1493" s="324"/>
      <c r="Z1493" s="324"/>
      <c r="AA1493" s="324"/>
      <c r="AB1493" s="324"/>
      <c r="AC1493" s="325"/>
      <c r="AD1493" s="94">
        <f>'Art. 121'!Q1433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4" customHeight="1" thickTop="1" thickBot="1" x14ac:dyDescent="0.3">
      <c r="A1494" s="323" t="s">
        <v>1242</v>
      </c>
      <c r="B1494" s="324" t="s">
        <v>1241</v>
      </c>
      <c r="C1494" s="324" t="s">
        <v>1241</v>
      </c>
      <c r="D1494" s="324" t="s">
        <v>1241</v>
      </c>
      <c r="E1494" s="324" t="s">
        <v>1241</v>
      </c>
      <c r="F1494" s="324" t="s">
        <v>1241</v>
      </c>
      <c r="G1494" s="324" t="s">
        <v>1241</v>
      </c>
      <c r="H1494" s="324" t="s">
        <v>1241</v>
      </c>
      <c r="I1494" s="324" t="s">
        <v>1241</v>
      </c>
      <c r="J1494" s="324" t="s">
        <v>1241</v>
      </c>
      <c r="K1494" s="324" t="s">
        <v>1241</v>
      </c>
      <c r="L1494" s="324" t="s">
        <v>1241</v>
      </c>
      <c r="M1494" s="324" t="s">
        <v>1241</v>
      </c>
      <c r="N1494" s="324" t="s">
        <v>1241</v>
      </c>
      <c r="O1494" s="324" t="s">
        <v>1241</v>
      </c>
      <c r="P1494" s="324" t="s">
        <v>1241</v>
      </c>
      <c r="Q1494" s="324"/>
      <c r="R1494" s="324"/>
      <c r="S1494" s="324"/>
      <c r="T1494" s="324"/>
      <c r="U1494" s="324"/>
      <c r="V1494" s="324"/>
      <c r="W1494" s="324"/>
      <c r="X1494" s="324"/>
      <c r="Y1494" s="324"/>
      <c r="Z1494" s="324"/>
      <c r="AA1494" s="324"/>
      <c r="AB1494" s="324"/>
      <c r="AC1494" s="325"/>
      <c r="AD1494" s="94">
        <f>'Art. 121'!Q1434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4" customHeight="1" thickTop="1" thickBot="1" x14ac:dyDescent="0.3">
      <c r="A1495" s="323" t="s">
        <v>1243</v>
      </c>
      <c r="B1495" s="324" t="s">
        <v>1244</v>
      </c>
      <c r="C1495" s="324" t="s">
        <v>1244</v>
      </c>
      <c r="D1495" s="324" t="s">
        <v>1244</v>
      </c>
      <c r="E1495" s="324" t="s">
        <v>1244</v>
      </c>
      <c r="F1495" s="324" t="s">
        <v>1244</v>
      </c>
      <c r="G1495" s="324" t="s">
        <v>1244</v>
      </c>
      <c r="H1495" s="324" t="s">
        <v>1244</v>
      </c>
      <c r="I1495" s="324" t="s">
        <v>1244</v>
      </c>
      <c r="J1495" s="324" t="s">
        <v>1244</v>
      </c>
      <c r="K1495" s="324" t="s">
        <v>1244</v>
      </c>
      <c r="L1495" s="324" t="s">
        <v>1244</v>
      </c>
      <c r="M1495" s="324" t="s">
        <v>1244</v>
      </c>
      <c r="N1495" s="324" t="s">
        <v>1244</v>
      </c>
      <c r="O1495" s="324" t="s">
        <v>1244</v>
      </c>
      <c r="P1495" s="324" t="s">
        <v>1244</v>
      </c>
      <c r="Q1495" s="324"/>
      <c r="R1495" s="324"/>
      <c r="S1495" s="324"/>
      <c r="T1495" s="324"/>
      <c r="U1495" s="324"/>
      <c r="V1495" s="324"/>
      <c r="W1495" s="324"/>
      <c r="X1495" s="324"/>
      <c r="Y1495" s="324"/>
      <c r="Z1495" s="324"/>
      <c r="AA1495" s="324"/>
      <c r="AB1495" s="324"/>
      <c r="AC1495" s="325"/>
      <c r="AD1495" s="94">
        <f>'Art. 121'!Q1435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4" customHeight="1" thickTop="1" thickBot="1" x14ac:dyDescent="0.3">
      <c r="A1496" s="323" t="s">
        <v>1245</v>
      </c>
      <c r="B1496" s="324" t="s">
        <v>1246</v>
      </c>
      <c r="C1496" s="324" t="s">
        <v>1246</v>
      </c>
      <c r="D1496" s="324" t="s">
        <v>1246</v>
      </c>
      <c r="E1496" s="324" t="s">
        <v>1246</v>
      </c>
      <c r="F1496" s="324" t="s">
        <v>1246</v>
      </c>
      <c r="G1496" s="324" t="s">
        <v>1246</v>
      </c>
      <c r="H1496" s="324" t="s">
        <v>1246</v>
      </c>
      <c r="I1496" s="324" t="s">
        <v>1246</v>
      </c>
      <c r="J1496" s="324" t="s">
        <v>1246</v>
      </c>
      <c r="K1496" s="324" t="s">
        <v>1246</v>
      </c>
      <c r="L1496" s="324" t="s">
        <v>1246</v>
      </c>
      <c r="M1496" s="324" t="s">
        <v>1246</v>
      </c>
      <c r="N1496" s="324" t="s">
        <v>1246</v>
      </c>
      <c r="O1496" s="324" t="s">
        <v>1246</v>
      </c>
      <c r="P1496" s="324" t="s">
        <v>1246</v>
      </c>
      <c r="Q1496" s="324"/>
      <c r="R1496" s="324"/>
      <c r="S1496" s="324"/>
      <c r="T1496" s="324"/>
      <c r="U1496" s="324"/>
      <c r="V1496" s="324"/>
      <c r="W1496" s="324"/>
      <c r="X1496" s="324"/>
      <c r="Y1496" s="324"/>
      <c r="Z1496" s="324"/>
      <c r="AA1496" s="324"/>
      <c r="AB1496" s="324"/>
      <c r="AC1496" s="325"/>
      <c r="AD1496" s="94">
        <f>'Art. 121'!Q1436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4" customHeight="1" thickTop="1" thickBot="1" x14ac:dyDescent="0.3">
      <c r="A1497" s="323" t="s">
        <v>1247</v>
      </c>
      <c r="B1497" s="324" t="s">
        <v>1248</v>
      </c>
      <c r="C1497" s="324" t="s">
        <v>1248</v>
      </c>
      <c r="D1497" s="324" t="s">
        <v>1248</v>
      </c>
      <c r="E1497" s="324" t="s">
        <v>1248</v>
      </c>
      <c r="F1497" s="324" t="s">
        <v>1248</v>
      </c>
      <c r="G1497" s="324" t="s">
        <v>1248</v>
      </c>
      <c r="H1497" s="324" t="s">
        <v>1248</v>
      </c>
      <c r="I1497" s="324" t="s">
        <v>1248</v>
      </c>
      <c r="J1497" s="324" t="s">
        <v>1248</v>
      </c>
      <c r="K1497" s="324" t="s">
        <v>1248</v>
      </c>
      <c r="L1497" s="324" t="s">
        <v>1248</v>
      </c>
      <c r="M1497" s="324" t="s">
        <v>1248</v>
      </c>
      <c r="N1497" s="324" t="s">
        <v>1248</v>
      </c>
      <c r="O1497" s="324" t="s">
        <v>1248</v>
      </c>
      <c r="P1497" s="324" t="s">
        <v>1248</v>
      </c>
      <c r="Q1497" s="324"/>
      <c r="R1497" s="324"/>
      <c r="S1497" s="324"/>
      <c r="T1497" s="324"/>
      <c r="U1497" s="324"/>
      <c r="V1497" s="324"/>
      <c r="W1497" s="324"/>
      <c r="X1497" s="324"/>
      <c r="Y1497" s="324"/>
      <c r="Z1497" s="324"/>
      <c r="AA1497" s="324"/>
      <c r="AB1497" s="324"/>
      <c r="AC1497" s="325"/>
      <c r="AD1497" s="94">
        <f>'Art. 121'!Q1437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4" customHeight="1" thickTop="1" thickBot="1" x14ac:dyDescent="0.3">
      <c r="A1498" s="323" t="s">
        <v>1249</v>
      </c>
      <c r="B1498" s="324" t="s">
        <v>1250</v>
      </c>
      <c r="C1498" s="324" t="s">
        <v>1250</v>
      </c>
      <c r="D1498" s="324" t="s">
        <v>1250</v>
      </c>
      <c r="E1498" s="324" t="s">
        <v>1250</v>
      </c>
      <c r="F1498" s="324" t="s">
        <v>1250</v>
      </c>
      <c r="G1498" s="324" t="s">
        <v>1250</v>
      </c>
      <c r="H1498" s="324" t="s">
        <v>1250</v>
      </c>
      <c r="I1498" s="324" t="s">
        <v>1250</v>
      </c>
      <c r="J1498" s="324" t="s">
        <v>1250</v>
      </c>
      <c r="K1498" s="324" t="s">
        <v>1250</v>
      </c>
      <c r="L1498" s="324" t="s">
        <v>1250</v>
      </c>
      <c r="M1498" s="324" t="s">
        <v>1250</v>
      </c>
      <c r="N1498" s="324" t="s">
        <v>1250</v>
      </c>
      <c r="O1498" s="324" t="s">
        <v>1250</v>
      </c>
      <c r="P1498" s="324" t="s">
        <v>1250</v>
      </c>
      <c r="Q1498" s="324"/>
      <c r="R1498" s="324"/>
      <c r="S1498" s="324"/>
      <c r="T1498" s="324"/>
      <c r="U1498" s="324"/>
      <c r="V1498" s="324"/>
      <c r="W1498" s="324"/>
      <c r="X1498" s="324"/>
      <c r="Y1498" s="324"/>
      <c r="Z1498" s="324"/>
      <c r="AA1498" s="324"/>
      <c r="AB1498" s="324"/>
      <c r="AC1498" s="325"/>
      <c r="AD1498" s="94">
        <f>'Art. 121'!Q1438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4" customHeight="1" thickTop="1" thickBot="1" x14ac:dyDescent="0.3">
      <c r="A1499" s="323" t="s">
        <v>1251</v>
      </c>
      <c r="B1499" s="324" t="s">
        <v>1252</v>
      </c>
      <c r="C1499" s="324" t="s">
        <v>1252</v>
      </c>
      <c r="D1499" s="324" t="s">
        <v>1252</v>
      </c>
      <c r="E1499" s="324" t="s">
        <v>1252</v>
      </c>
      <c r="F1499" s="324" t="s">
        <v>1252</v>
      </c>
      <c r="G1499" s="324" t="s">
        <v>1252</v>
      </c>
      <c r="H1499" s="324" t="s">
        <v>1252</v>
      </c>
      <c r="I1499" s="324" t="s">
        <v>1252</v>
      </c>
      <c r="J1499" s="324" t="s">
        <v>1252</v>
      </c>
      <c r="K1499" s="324" t="s">
        <v>1252</v>
      </c>
      <c r="L1499" s="324" t="s">
        <v>1252</v>
      </c>
      <c r="M1499" s="324" t="s">
        <v>1252</v>
      </c>
      <c r="N1499" s="324" t="s">
        <v>1252</v>
      </c>
      <c r="O1499" s="324" t="s">
        <v>1252</v>
      </c>
      <c r="P1499" s="324" t="s">
        <v>1252</v>
      </c>
      <c r="Q1499" s="324"/>
      <c r="R1499" s="324"/>
      <c r="S1499" s="324"/>
      <c r="T1499" s="324"/>
      <c r="U1499" s="324"/>
      <c r="V1499" s="324"/>
      <c r="W1499" s="324"/>
      <c r="X1499" s="324"/>
      <c r="Y1499" s="324"/>
      <c r="Z1499" s="324"/>
      <c r="AA1499" s="324"/>
      <c r="AB1499" s="324"/>
      <c r="AC1499" s="325"/>
      <c r="AD1499" s="94">
        <f>'Art. 121'!Q1439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4" customHeight="1" thickTop="1" thickBot="1" x14ac:dyDescent="0.3">
      <c r="A1500" s="323" t="s">
        <v>1253</v>
      </c>
      <c r="B1500" s="324" t="s">
        <v>1254</v>
      </c>
      <c r="C1500" s="324" t="s">
        <v>1254</v>
      </c>
      <c r="D1500" s="324" t="s">
        <v>1254</v>
      </c>
      <c r="E1500" s="324" t="s">
        <v>1254</v>
      </c>
      <c r="F1500" s="324" t="s">
        <v>1254</v>
      </c>
      <c r="G1500" s="324" t="s">
        <v>1254</v>
      </c>
      <c r="H1500" s="324" t="s">
        <v>1254</v>
      </c>
      <c r="I1500" s="324" t="s">
        <v>1254</v>
      </c>
      <c r="J1500" s="324" t="s">
        <v>1254</v>
      </c>
      <c r="K1500" s="324" t="s">
        <v>1254</v>
      </c>
      <c r="L1500" s="324" t="s">
        <v>1254</v>
      </c>
      <c r="M1500" s="324" t="s">
        <v>1254</v>
      </c>
      <c r="N1500" s="324" t="s">
        <v>1254</v>
      </c>
      <c r="O1500" s="324" t="s">
        <v>1254</v>
      </c>
      <c r="P1500" s="324" t="s">
        <v>1254</v>
      </c>
      <c r="Q1500" s="324"/>
      <c r="R1500" s="324"/>
      <c r="S1500" s="324"/>
      <c r="T1500" s="324"/>
      <c r="U1500" s="324"/>
      <c r="V1500" s="324"/>
      <c r="W1500" s="324"/>
      <c r="X1500" s="324"/>
      <c r="Y1500" s="324"/>
      <c r="Z1500" s="324"/>
      <c r="AA1500" s="324"/>
      <c r="AB1500" s="324"/>
      <c r="AC1500" s="325"/>
      <c r="AD1500" s="94">
        <f>'Art. 121'!Q1440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4" customHeight="1" thickTop="1" thickBot="1" x14ac:dyDescent="0.3">
      <c r="A1501" s="323" t="s">
        <v>1255</v>
      </c>
      <c r="B1501" s="324" t="s">
        <v>1256</v>
      </c>
      <c r="C1501" s="324" t="s">
        <v>1256</v>
      </c>
      <c r="D1501" s="324" t="s">
        <v>1256</v>
      </c>
      <c r="E1501" s="324" t="s">
        <v>1256</v>
      </c>
      <c r="F1501" s="324" t="s">
        <v>1256</v>
      </c>
      <c r="G1501" s="324" t="s">
        <v>1256</v>
      </c>
      <c r="H1501" s="324" t="s">
        <v>1256</v>
      </c>
      <c r="I1501" s="324" t="s">
        <v>1256</v>
      </c>
      <c r="J1501" s="324" t="s">
        <v>1256</v>
      </c>
      <c r="K1501" s="324" t="s">
        <v>1256</v>
      </c>
      <c r="L1501" s="324" t="s">
        <v>1256</v>
      </c>
      <c r="M1501" s="324" t="s">
        <v>1256</v>
      </c>
      <c r="N1501" s="324" t="s">
        <v>1256</v>
      </c>
      <c r="O1501" s="324" t="s">
        <v>1256</v>
      </c>
      <c r="P1501" s="324" t="s">
        <v>1256</v>
      </c>
      <c r="Q1501" s="324"/>
      <c r="R1501" s="324"/>
      <c r="S1501" s="324"/>
      <c r="T1501" s="324"/>
      <c r="U1501" s="324"/>
      <c r="V1501" s="324"/>
      <c r="W1501" s="324"/>
      <c r="X1501" s="324"/>
      <c r="Y1501" s="324"/>
      <c r="Z1501" s="324"/>
      <c r="AA1501" s="324"/>
      <c r="AB1501" s="324"/>
      <c r="AC1501" s="325"/>
      <c r="AD1501" s="94">
        <f>'Art. 121'!Q1441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4" customHeight="1" thickTop="1" thickBot="1" x14ac:dyDescent="0.3">
      <c r="A1502" s="323" t="s">
        <v>1257</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4">
        <f>'Art. 121'!Q1442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4" customHeight="1" thickTop="1" thickBot="1" x14ac:dyDescent="0.3">
      <c r="A1503" s="323" t="s">
        <v>1120</v>
      </c>
      <c r="B1503" s="324" t="s">
        <v>1121</v>
      </c>
      <c r="C1503" s="324" t="s">
        <v>1121</v>
      </c>
      <c r="D1503" s="324" t="s">
        <v>1121</v>
      </c>
      <c r="E1503" s="324" t="s">
        <v>1121</v>
      </c>
      <c r="F1503" s="324" t="s">
        <v>1121</v>
      </c>
      <c r="G1503" s="324" t="s">
        <v>1121</v>
      </c>
      <c r="H1503" s="324" t="s">
        <v>1121</v>
      </c>
      <c r="I1503" s="324" t="s">
        <v>1121</v>
      </c>
      <c r="J1503" s="324" t="s">
        <v>1121</v>
      </c>
      <c r="K1503" s="324" t="s">
        <v>1121</v>
      </c>
      <c r="L1503" s="324" t="s">
        <v>1121</v>
      </c>
      <c r="M1503" s="324" t="s">
        <v>1121</v>
      </c>
      <c r="N1503" s="324" t="s">
        <v>1121</v>
      </c>
      <c r="O1503" s="324" t="s">
        <v>1121</v>
      </c>
      <c r="P1503" s="324" t="s">
        <v>1121</v>
      </c>
      <c r="Q1503" s="324"/>
      <c r="R1503" s="324"/>
      <c r="S1503" s="324"/>
      <c r="T1503" s="324"/>
      <c r="U1503" s="324"/>
      <c r="V1503" s="324"/>
      <c r="W1503" s="324"/>
      <c r="X1503" s="324"/>
      <c r="Y1503" s="324"/>
      <c r="Z1503" s="324"/>
      <c r="AA1503" s="324"/>
      <c r="AB1503" s="324"/>
      <c r="AC1503" s="325"/>
      <c r="AD1503" s="94">
        <f>'Art. 121'!Q1443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4" customHeight="1" thickTop="1" thickBot="1" x14ac:dyDescent="0.3">
      <c r="A1504" s="323" t="s">
        <v>1258</v>
      </c>
      <c r="B1504" s="324" t="s">
        <v>1259</v>
      </c>
      <c r="C1504" s="324" t="s">
        <v>1259</v>
      </c>
      <c r="D1504" s="324" t="s">
        <v>1259</v>
      </c>
      <c r="E1504" s="324" t="s">
        <v>1259</v>
      </c>
      <c r="F1504" s="324" t="s">
        <v>1259</v>
      </c>
      <c r="G1504" s="324" t="s">
        <v>1259</v>
      </c>
      <c r="H1504" s="324" t="s">
        <v>1259</v>
      </c>
      <c r="I1504" s="324" t="s">
        <v>1259</v>
      </c>
      <c r="J1504" s="324" t="s">
        <v>1259</v>
      </c>
      <c r="K1504" s="324" t="s">
        <v>1259</v>
      </c>
      <c r="L1504" s="324" t="s">
        <v>1259</v>
      </c>
      <c r="M1504" s="324" t="s">
        <v>1259</v>
      </c>
      <c r="N1504" s="324" t="s">
        <v>1259</v>
      </c>
      <c r="O1504" s="324" t="s">
        <v>1259</v>
      </c>
      <c r="P1504" s="324" t="s">
        <v>1259</v>
      </c>
      <c r="Q1504" s="324"/>
      <c r="R1504" s="324"/>
      <c r="S1504" s="324"/>
      <c r="T1504" s="324"/>
      <c r="U1504" s="324"/>
      <c r="V1504" s="324"/>
      <c r="W1504" s="324"/>
      <c r="X1504" s="324"/>
      <c r="Y1504" s="324"/>
      <c r="Z1504" s="324"/>
      <c r="AA1504" s="324"/>
      <c r="AB1504" s="324"/>
      <c r="AC1504" s="325"/>
      <c r="AD1504" s="94">
        <f>'Art. 121'!Q1444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4" customHeight="1" thickTop="1" thickBot="1" x14ac:dyDescent="0.3">
      <c r="A1505" s="323" t="s">
        <v>1260</v>
      </c>
      <c r="B1505" s="324" t="s">
        <v>1261</v>
      </c>
      <c r="C1505" s="324" t="s">
        <v>1261</v>
      </c>
      <c r="D1505" s="324" t="s">
        <v>1261</v>
      </c>
      <c r="E1505" s="324" t="s">
        <v>1261</v>
      </c>
      <c r="F1505" s="324" t="s">
        <v>1261</v>
      </c>
      <c r="G1505" s="324" t="s">
        <v>1261</v>
      </c>
      <c r="H1505" s="324" t="s">
        <v>1261</v>
      </c>
      <c r="I1505" s="324" t="s">
        <v>1261</v>
      </c>
      <c r="J1505" s="324" t="s">
        <v>1261</v>
      </c>
      <c r="K1505" s="324" t="s">
        <v>1261</v>
      </c>
      <c r="L1505" s="324" t="s">
        <v>1261</v>
      </c>
      <c r="M1505" s="324" t="s">
        <v>1261</v>
      </c>
      <c r="N1505" s="324" t="s">
        <v>1261</v>
      </c>
      <c r="O1505" s="324" t="s">
        <v>1261</v>
      </c>
      <c r="P1505" s="324" t="s">
        <v>1261</v>
      </c>
      <c r="Q1505" s="324"/>
      <c r="R1505" s="324"/>
      <c r="S1505" s="324"/>
      <c r="T1505" s="324"/>
      <c r="U1505" s="324"/>
      <c r="V1505" s="324"/>
      <c r="W1505" s="324"/>
      <c r="X1505" s="324"/>
      <c r="Y1505" s="324"/>
      <c r="Z1505" s="324"/>
      <c r="AA1505" s="324"/>
      <c r="AB1505" s="324"/>
      <c r="AC1505" s="325"/>
      <c r="AD1505" s="94">
        <f>'Art. 121'!Q1445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4" customHeight="1" thickTop="1" thickBot="1" x14ac:dyDescent="0.3">
      <c r="A1506" s="323" t="s">
        <v>1262</v>
      </c>
      <c r="B1506" s="324" t="s">
        <v>1263</v>
      </c>
      <c r="C1506" s="324" t="s">
        <v>1263</v>
      </c>
      <c r="D1506" s="324" t="s">
        <v>1263</v>
      </c>
      <c r="E1506" s="324" t="s">
        <v>1263</v>
      </c>
      <c r="F1506" s="324" t="s">
        <v>1263</v>
      </c>
      <c r="G1506" s="324" t="s">
        <v>1263</v>
      </c>
      <c r="H1506" s="324" t="s">
        <v>1263</v>
      </c>
      <c r="I1506" s="324" t="s">
        <v>1263</v>
      </c>
      <c r="J1506" s="324" t="s">
        <v>1263</v>
      </c>
      <c r="K1506" s="324" t="s">
        <v>1263</v>
      </c>
      <c r="L1506" s="324" t="s">
        <v>1263</v>
      </c>
      <c r="M1506" s="324" t="s">
        <v>1263</v>
      </c>
      <c r="N1506" s="324" t="s">
        <v>1263</v>
      </c>
      <c r="O1506" s="324" t="s">
        <v>1263</v>
      </c>
      <c r="P1506" s="324" t="s">
        <v>1263</v>
      </c>
      <c r="Q1506" s="324"/>
      <c r="R1506" s="324"/>
      <c r="S1506" s="324"/>
      <c r="T1506" s="324"/>
      <c r="U1506" s="324"/>
      <c r="V1506" s="324"/>
      <c r="W1506" s="324"/>
      <c r="X1506" s="324"/>
      <c r="Y1506" s="324"/>
      <c r="Z1506" s="324"/>
      <c r="AA1506" s="324"/>
      <c r="AB1506" s="324"/>
      <c r="AC1506" s="325"/>
      <c r="AD1506" s="94">
        <f>'Art. 121'!Q1446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4" customHeight="1" thickTop="1" thickBot="1" x14ac:dyDescent="0.3">
      <c r="A1507" s="323" t="s">
        <v>1264</v>
      </c>
      <c r="B1507" s="324" t="s">
        <v>1265</v>
      </c>
      <c r="C1507" s="324" t="s">
        <v>1265</v>
      </c>
      <c r="D1507" s="324" t="s">
        <v>1265</v>
      </c>
      <c r="E1507" s="324" t="s">
        <v>1265</v>
      </c>
      <c r="F1507" s="324" t="s">
        <v>1265</v>
      </c>
      <c r="G1507" s="324" t="s">
        <v>1265</v>
      </c>
      <c r="H1507" s="324" t="s">
        <v>1265</v>
      </c>
      <c r="I1507" s="324" t="s">
        <v>1265</v>
      </c>
      <c r="J1507" s="324" t="s">
        <v>1265</v>
      </c>
      <c r="K1507" s="324" t="s">
        <v>1265</v>
      </c>
      <c r="L1507" s="324" t="s">
        <v>1265</v>
      </c>
      <c r="M1507" s="324" t="s">
        <v>1265</v>
      </c>
      <c r="N1507" s="324" t="s">
        <v>1265</v>
      </c>
      <c r="O1507" s="324" t="s">
        <v>1265</v>
      </c>
      <c r="P1507" s="324" t="s">
        <v>1265</v>
      </c>
      <c r="Q1507" s="324"/>
      <c r="R1507" s="324"/>
      <c r="S1507" s="324"/>
      <c r="T1507" s="324"/>
      <c r="U1507" s="324"/>
      <c r="V1507" s="324"/>
      <c r="W1507" s="324"/>
      <c r="X1507" s="324"/>
      <c r="Y1507" s="324"/>
      <c r="Z1507" s="324"/>
      <c r="AA1507" s="324"/>
      <c r="AB1507" s="324"/>
      <c r="AC1507" s="325"/>
      <c r="AD1507" s="94">
        <f>'Art. 121'!Q1447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4" customHeight="1" thickTop="1" thickBot="1" x14ac:dyDescent="0.3">
      <c r="A1508" s="323" t="s">
        <v>1266</v>
      </c>
      <c r="B1508" s="324" t="s">
        <v>1267</v>
      </c>
      <c r="C1508" s="324" t="s">
        <v>1267</v>
      </c>
      <c r="D1508" s="324" t="s">
        <v>1267</v>
      </c>
      <c r="E1508" s="324" t="s">
        <v>1267</v>
      </c>
      <c r="F1508" s="324" t="s">
        <v>1267</v>
      </c>
      <c r="G1508" s="324" t="s">
        <v>1267</v>
      </c>
      <c r="H1508" s="324" t="s">
        <v>1267</v>
      </c>
      <c r="I1508" s="324" t="s">
        <v>1267</v>
      </c>
      <c r="J1508" s="324" t="s">
        <v>1267</v>
      </c>
      <c r="K1508" s="324" t="s">
        <v>1267</v>
      </c>
      <c r="L1508" s="324" t="s">
        <v>1267</v>
      </c>
      <c r="M1508" s="324" t="s">
        <v>1267</v>
      </c>
      <c r="N1508" s="324" t="s">
        <v>1267</v>
      </c>
      <c r="O1508" s="324" t="s">
        <v>1267</v>
      </c>
      <c r="P1508" s="324" t="s">
        <v>1267</v>
      </c>
      <c r="Q1508" s="324"/>
      <c r="R1508" s="324"/>
      <c r="S1508" s="324"/>
      <c r="T1508" s="324"/>
      <c r="U1508" s="324"/>
      <c r="V1508" s="324"/>
      <c r="W1508" s="324"/>
      <c r="X1508" s="324"/>
      <c r="Y1508" s="324"/>
      <c r="Z1508" s="324"/>
      <c r="AA1508" s="324"/>
      <c r="AB1508" s="324"/>
      <c r="AC1508" s="325"/>
      <c r="AD1508" s="94">
        <f>'Art. 121'!Q1448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4" customHeight="1" thickTop="1" thickBot="1" x14ac:dyDescent="0.3">
      <c r="A1509" s="323" t="s">
        <v>1268</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4">
        <f>'Art. 121'!Q1449</f>
        <v>2</v>
      </c>
      <c r="AE1509" s="95">
        <f t="shared" si="257"/>
        <v>3.5460992907801414E-2</v>
      </c>
      <c r="AF1509">
        <f t="shared" si="258"/>
        <v>1</v>
      </c>
      <c r="AG1509" s="92">
        <f t="shared" si="259"/>
        <v>1</v>
      </c>
      <c r="AH1509" s="96">
        <f t="shared" si="260"/>
        <v>1</v>
      </c>
      <c r="AI1509" s="97">
        <f t="shared" si="261"/>
        <v>1.6666666666666666E-2</v>
      </c>
      <c r="AJ1509" s="97">
        <f t="shared" si="262"/>
        <v>1.6666666666666666E-2</v>
      </c>
      <c r="AK1509" s="97">
        <f t="shared" si="263"/>
        <v>3.5460992907801414E-2</v>
      </c>
    </row>
    <row r="1510" spans="1:37" ht="25.4" customHeight="1" thickTop="1" thickBot="1" x14ac:dyDescent="0.3">
      <c r="A1510" s="323" t="s">
        <v>1269</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4">
        <f>'Art. 121'!Q1450</f>
        <v>2</v>
      </c>
      <c r="AE1510" s="95">
        <f t="shared" si="257"/>
        <v>3.5460992907801414E-2</v>
      </c>
      <c r="AF1510">
        <f t="shared" si="258"/>
        <v>1</v>
      </c>
      <c r="AG1510" s="92">
        <f t="shared" si="259"/>
        <v>1</v>
      </c>
      <c r="AH1510" s="96">
        <f t="shared" si="260"/>
        <v>1</v>
      </c>
      <c r="AI1510" s="97">
        <f t="shared" si="261"/>
        <v>1.6666666666666666E-2</v>
      </c>
      <c r="AJ1510" s="97">
        <f t="shared" si="262"/>
        <v>1.6666666666666666E-2</v>
      </c>
      <c r="AK1510" s="97">
        <f t="shared" si="263"/>
        <v>3.5460992907801414E-2</v>
      </c>
    </row>
    <row r="1511" spans="1:37" ht="25.4" customHeight="1" thickTop="1" thickBot="1" x14ac:dyDescent="0.3">
      <c r="A1511" s="323" t="s">
        <v>1270</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4">
        <f>'Art. 121'!Q1451</f>
        <v>2</v>
      </c>
      <c r="AE1511" s="95">
        <f t="shared" si="257"/>
        <v>3.5460992907801414E-2</v>
      </c>
      <c r="AF1511">
        <f t="shared" si="258"/>
        <v>1</v>
      </c>
      <c r="AG1511" s="92">
        <f t="shared" si="259"/>
        <v>1</v>
      </c>
      <c r="AH1511" s="96">
        <f t="shared" si="260"/>
        <v>1</v>
      </c>
      <c r="AI1511" s="97">
        <f t="shared" si="261"/>
        <v>1.6666666666666666E-2</v>
      </c>
      <c r="AJ1511" s="97">
        <f t="shared" si="262"/>
        <v>1.6666666666666666E-2</v>
      </c>
      <c r="AK1511" s="97">
        <f t="shared" si="263"/>
        <v>3.5460992907801414E-2</v>
      </c>
    </row>
    <row r="1512" spans="1:37" ht="25.4" customHeight="1" thickTop="1" thickBot="1" x14ac:dyDescent="0.3">
      <c r="A1512" s="323" t="s">
        <v>1271</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4">
        <f>'Art. 121'!Q1452</f>
        <v>2</v>
      </c>
      <c r="AE1512" s="95">
        <f t="shared" si="257"/>
        <v>3.5460992907801414E-2</v>
      </c>
      <c r="AF1512">
        <f t="shared" si="258"/>
        <v>1</v>
      </c>
      <c r="AG1512" s="92">
        <f t="shared" si="259"/>
        <v>1</v>
      </c>
      <c r="AH1512" s="96">
        <f t="shared" si="260"/>
        <v>1</v>
      </c>
      <c r="AI1512" s="97">
        <f t="shared" si="261"/>
        <v>1.6666666666666666E-2</v>
      </c>
      <c r="AJ1512" s="97">
        <f t="shared" si="262"/>
        <v>1.6666666666666666E-2</v>
      </c>
      <c r="AK1512" s="97">
        <f t="shared" si="263"/>
        <v>3.5460992907801414E-2</v>
      </c>
    </row>
    <row r="1513" spans="1:37" ht="25.4" customHeight="1" thickTop="1" thickBot="1" x14ac:dyDescent="0.3">
      <c r="A1513" s="323" t="s">
        <v>1272</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4">
        <f>'Art. 121'!Q1453</f>
        <v>2</v>
      </c>
      <c r="AE1513" s="95">
        <f t="shared" si="257"/>
        <v>3.5460992907801414E-2</v>
      </c>
      <c r="AF1513">
        <f t="shared" si="258"/>
        <v>1</v>
      </c>
      <c r="AG1513" s="92">
        <f t="shared" si="259"/>
        <v>1</v>
      </c>
      <c r="AH1513" s="96">
        <f t="shared" si="260"/>
        <v>1</v>
      </c>
      <c r="AI1513" s="97">
        <f t="shared" si="261"/>
        <v>1.6666666666666666E-2</v>
      </c>
      <c r="AJ1513" s="97">
        <f t="shared" si="262"/>
        <v>1.6666666666666666E-2</v>
      </c>
      <c r="AK1513" s="97">
        <f t="shared" si="263"/>
        <v>3.5460992907801414E-2</v>
      </c>
    </row>
    <row r="1514" spans="1:37" ht="25.4" customHeight="1" thickTop="1" thickBot="1" x14ac:dyDescent="0.3">
      <c r="A1514" s="323" t="s">
        <v>1273</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4">
        <f>'Art. 121'!Q1454</f>
        <v>2</v>
      </c>
      <c r="AE1514" s="95">
        <f t="shared" si="257"/>
        <v>3.5460992907801414E-2</v>
      </c>
      <c r="AF1514">
        <f t="shared" si="258"/>
        <v>1</v>
      </c>
      <c r="AG1514" s="92">
        <f t="shared" si="259"/>
        <v>1</v>
      </c>
      <c r="AH1514" s="96">
        <f t="shared" si="260"/>
        <v>1</v>
      </c>
      <c r="AI1514" s="97">
        <f t="shared" si="261"/>
        <v>1.6666666666666666E-2</v>
      </c>
      <c r="AJ1514" s="97">
        <f t="shared" si="262"/>
        <v>1.6666666666666666E-2</v>
      </c>
      <c r="AK1514" s="97">
        <f t="shared" si="263"/>
        <v>3.5460992907801414E-2</v>
      </c>
    </row>
    <row r="1515" spans="1:37" ht="25.4" customHeight="1" thickTop="1" thickBot="1" x14ac:dyDescent="0.3">
      <c r="A1515" s="323" t="s">
        <v>1274</v>
      </c>
      <c r="B1515" s="324" t="s">
        <v>1275</v>
      </c>
      <c r="C1515" s="324" t="s">
        <v>1275</v>
      </c>
      <c r="D1515" s="324" t="s">
        <v>1275</v>
      </c>
      <c r="E1515" s="324" t="s">
        <v>1275</v>
      </c>
      <c r="F1515" s="324" t="s">
        <v>1275</v>
      </c>
      <c r="G1515" s="324" t="s">
        <v>1275</v>
      </c>
      <c r="H1515" s="324" t="s">
        <v>1275</v>
      </c>
      <c r="I1515" s="324" t="s">
        <v>1275</v>
      </c>
      <c r="J1515" s="324" t="s">
        <v>1275</v>
      </c>
      <c r="K1515" s="324" t="s">
        <v>1275</v>
      </c>
      <c r="L1515" s="324" t="s">
        <v>1275</v>
      </c>
      <c r="M1515" s="324" t="s">
        <v>1275</v>
      </c>
      <c r="N1515" s="324" t="s">
        <v>1275</v>
      </c>
      <c r="O1515" s="324" t="s">
        <v>1275</v>
      </c>
      <c r="P1515" s="324" t="s">
        <v>1275</v>
      </c>
      <c r="Q1515" s="324"/>
      <c r="R1515" s="324"/>
      <c r="S1515" s="324"/>
      <c r="T1515" s="324"/>
      <c r="U1515" s="324"/>
      <c r="V1515" s="324"/>
      <c r="W1515" s="324"/>
      <c r="X1515" s="324"/>
      <c r="Y1515" s="324"/>
      <c r="Z1515" s="324"/>
      <c r="AA1515" s="324"/>
      <c r="AB1515" s="324"/>
      <c r="AC1515" s="325"/>
      <c r="AD1515" s="94">
        <f>'Art. 121'!Q1455</f>
        <v>2</v>
      </c>
      <c r="AE1515" s="95">
        <f t="shared" si="257"/>
        <v>3.5460992907801414E-2</v>
      </c>
      <c r="AF1515">
        <f t="shared" si="258"/>
        <v>1</v>
      </c>
      <c r="AG1515" s="92">
        <f t="shared" si="259"/>
        <v>1</v>
      </c>
      <c r="AH1515" s="96">
        <f t="shared" si="260"/>
        <v>1</v>
      </c>
      <c r="AI1515" s="97">
        <f t="shared" si="261"/>
        <v>1.6666666666666666E-2</v>
      </c>
      <c r="AJ1515" s="97">
        <f t="shared" si="262"/>
        <v>1.6666666666666666E-2</v>
      </c>
      <c r="AK1515" s="97">
        <f t="shared" si="263"/>
        <v>3.5460992907801414E-2</v>
      </c>
    </row>
    <row r="1516" spans="1:37" ht="25.4" customHeight="1" thickTop="1" thickBot="1" x14ac:dyDescent="0.3">
      <c r="A1516" s="323" t="s">
        <v>1276</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4">
        <f>'Art. 121'!Q1456</f>
        <v>2</v>
      </c>
      <c r="AE1516" s="95">
        <f t="shared" si="257"/>
        <v>3.5460992907801414E-2</v>
      </c>
      <c r="AF1516">
        <f t="shared" si="258"/>
        <v>1</v>
      </c>
      <c r="AG1516" s="92">
        <f t="shared" si="259"/>
        <v>1</v>
      </c>
      <c r="AH1516" s="96">
        <f t="shared" si="260"/>
        <v>1</v>
      </c>
      <c r="AI1516" s="97">
        <f t="shared" si="261"/>
        <v>1.6666666666666666E-2</v>
      </c>
      <c r="AJ1516" s="97">
        <f t="shared" si="262"/>
        <v>1.6666666666666666E-2</v>
      </c>
      <c r="AK1516" s="97">
        <f t="shared" si="263"/>
        <v>3.5460992907801414E-2</v>
      </c>
    </row>
    <row r="1517" spans="1:37" ht="25.4" customHeight="1" thickTop="1" thickBot="1" x14ac:dyDescent="0.3">
      <c r="A1517" s="323" t="s">
        <v>1277</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4">
        <f>'Art. 121'!Q1457</f>
        <v>2</v>
      </c>
      <c r="AE1517" s="95">
        <f t="shared" si="257"/>
        <v>3.5460992907801414E-2</v>
      </c>
      <c r="AF1517">
        <f t="shared" si="258"/>
        <v>1</v>
      </c>
      <c r="AG1517" s="92">
        <f t="shared" si="259"/>
        <v>1</v>
      </c>
      <c r="AH1517" s="96">
        <f t="shared" si="260"/>
        <v>1</v>
      </c>
      <c r="AI1517" s="97">
        <f t="shared" si="261"/>
        <v>1.6666666666666666E-2</v>
      </c>
      <c r="AJ1517" s="97">
        <f t="shared" si="262"/>
        <v>1.6666666666666666E-2</v>
      </c>
      <c r="AK1517" s="97">
        <f t="shared" si="263"/>
        <v>3.5460992907801414E-2</v>
      </c>
    </row>
    <row r="1518" spans="1:37" ht="25.4" customHeight="1" thickTop="1" thickBot="1" x14ac:dyDescent="0.3">
      <c r="A1518" s="323" t="s">
        <v>1278</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4">
        <f>'Art. 121'!Q1458</f>
        <v>2</v>
      </c>
      <c r="AE1518" s="95">
        <f t="shared" si="257"/>
        <v>3.5460992907801414E-2</v>
      </c>
      <c r="AF1518">
        <f t="shared" si="258"/>
        <v>1</v>
      </c>
      <c r="AG1518" s="92">
        <f t="shared" si="259"/>
        <v>1</v>
      </c>
      <c r="AH1518" s="96">
        <f t="shared" si="260"/>
        <v>1</v>
      </c>
      <c r="AI1518" s="97">
        <f t="shared" si="261"/>
        <v>1.6666666666666666E-2</v>
      </c>
      <c r="AJ1518" s="97">
        <f t="shared" si="262"/>
        <v>1.6666666666666666E-2</v>
      </c>
      <c r="AK1518" s="97">
        <f t="shared" si="263"/>
        <v>3.5460992907801414E-2</v>
      </c>
    </row>
    <row r="1519" spans="1:37" ht="25.4" customHeight="1" thickTop="1" thickBot="1" x14ac:dyDescent="0.3">
      <c r="A1519" s="323" t="s">
        <v>1279</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4">
        <f>'Art. 121'!Q1459</f>
        <v>2</v>
      </c>
      <c r="AE1519" s="95">
        <f t="shared" si="257"/>
        <v>3.5460992907801414E-2</v>
      </c>
      <c r="AF1519">
        <f t="shared" si="258"/>
        <v>1</v>
      </c>
      <c r="AG1519" s="92">
        <f t="shared" si="259"/>
        <v>1</v>
      </c>
      <c r="AH1519" s="96">
        <f t="shared" si="260"/>
        <v>1</v>
      </c>
      <c r="AI1519" s="97">
        <f t="shared" si="261"/>
        <v>1.6666666666666666E-2</v>
      </c>
      <c r="AJ1519" s="97">
        <f t="shared" si="262"/>
        <v>1.6666666666666666E-2</v>
      </c>
      <c r="AK1519" s="97">
        <f t="shared" si="263"/>
        <v>3.5460992907801414E-2</v>
      </c>
    </row>
    <row r="1520" spans="1:37" ht="25.4" customHeight="1" thickTop="1" thickBot="1" x14ac:dyDescent="0.3">
      <c r="A1520" s="323" t="s">
        <v>1280</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4">
        <f>'Art. 121'!Q1460</f>
        <v>2</v>
      </c>
      <c r="AE1520" s="95">
        <f t="shared" si="257"/>
        <v>3.5460992907801414E-2</v>
      </c>
      <c r="AF1520">
        <f t="shared" si="258"/>
        <v>1</v>
      </c>
      <c r="AG1520" s="92">
        <f t="shared" si="259"/>
        <v>1</v>
      </c>
      <c r="AH1520" s="96">
        <f t="shared" si="260"/>
        <v>1</v>
      </c>
      <c r="AI1520" s="97">
        <f t="shared" si="261"/>
        <v>1.6666666666666666E-2</v>
      </c>
      <c r="AJ1520" s="97">
        <f t="shared" si="262"/>
        <v>1.6666666666666666E-2</v>
      </c>
      <c r="AK1520" s="97">
        <f t="shared" si="263"/>
        <v>3.5460992907801414E-2</v>
      </c>
    </row>
    <row r="1521" spans="1:37" ht="25.4" customHeight="1" thickTop="1" thickBot="1" x14ac:dyDescent="0.3">
      <c r="A1521" s="323" t="s">
        <v>1281</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4">
        <f>'Art. 121'!Q1461</f>
        <v>2</v>
      </c>
      <c r="AE1521" s="95">
        <f t="shared" si="257"/>
        <v>3.5460992907801414E-2</v>
      </c>
      <c r="AF1521">
        <f t="shared" si="258"/>
        <v>1</v>
      </c>
      <c r="AG1521" s="92">
        <f t="shared" si="259"/>
        <v>1</v>
      </c>
      <c r="AH1521" s="96">
        <f t="shared" si="260"/>
        <v>1</v>
      </c>
      <c r="AI1521" s="97">
        <f t="shared" si="261"/>
        <v>1.6666666666666666E-2</v>
      </c>
      <c r="AJ1521" s="97">
        <f t="shared" si="262"/>
        <v>1.6666666666666666E-2</v>
      </c>
      <c r="AK1521" s="97">
        <f t="shared" si="263"/>
        <v>3.5460992907801414E-2</v>
      </c>
    </row>
    <row r="1522" spans="1:37" ht="25.4" customHeight="1" thickTop="1" thickBot="1" x14ac:dyDescent="0.3">
      <c r="A1522" s="323" t="s">
        <v>1282</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4">
        <f>'Art. 121'!Q1462</f>
        <v>2</v>
      </c>
      <c r="AE1522" s="95">
        <f t="shared" si="257"/>
        <v>3.5460992907801414E-2</v>
      </c>
      <c r="AF1522">
        <f t="shared" si="258"/>
        <v>1</v>
      </c>
      <c r="AG1522" s="92">
        <f t="shared" si="259"/>
        <v>1</v>
      </c>
      <c r="AH1522" s="96">
        <f t="shared" si="260"/>
        <v>1</v>
      </c>
      <c r="AI1522" s="97">
        <f t="shared" si="261"/>
        <v>1.6666666666666666E-2</v>
      </c>
      <c r="AJ1522" s="97">
        <f t="shared" si="262"/>
        <v>1.6666666666666666E-2</v>
      </c>
      <c r="AK1522" s="97">
        <f t="shared" si="263"/>
        <v>3.5460992907801414E-2</v>
      </c>
    </row>
    <row r="1523" spans="1:37" ht="25.4" customHeight="1" thickTop="1" thickBot="1" x14ac:dyDescent="0.3">
      <c r="A1523" s="323" t="s">
        <v>1283</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4">
        <f>'Art. 121'!Q1463</f>
        <v>2</v>
      </c>
      <c r="AE1523" s="95">
        <f t="shared" si="257"/>
        <v>3.5460992907801414E-2</v>
      </c>
      <c r="AF1523">
        <f t="shared" si="258"/>
        <v>1</v>
      </c>
      <c r="AG1523" s="92">
        <f t="shared" si="259"/>
        <v>1</v>
      </c>
      <c r="AH1523" s="96">
        <f t="shared" si="260"/>
        <v>1</v>
      </c>
      <c r="AI1523" s="97">
        <f t="shared" si="261"/>
        <v>1.6666666666666666E-2</v>
      </c>
      <c r="AJ1523" s="97">
        <f t="shared" si="262"/>
        <v>1.6666666666666666E-2</v>
      </c>
      <c r="AK1523" s="97">
        <f t="shared" si="263"/>
        <v>3.5460992907801414E-2</v>
      </c>
    </row>
    <row r="1524" spans="1:37" ht="25.4" customHeight="1" thickTop="1" thickBot="1" x14ac:dyDescent="0.3">
      <c r="A1524" s="323" t="s">
        <v>1284</v>
      </c>
      <c r="B1524" s="324" t="s">
        <v>1250</v>
      </c>
      <c r="C1524" s="324" t="s">
        <v>1250</v>
      </c>
      <c r="D1524" s="324" t="s">
        <v>1250</v>
      </c>
      <c r="E1524" s="324" t="s">
        <v>1250</v>
      </c>
      <c r="F1524" s="324" t="s">
        <v>1250</v>
      </c>
      <c r="G1524" s="324" t="s">
        <v>1250</v>
      </c>
      <c r="H1524" s="324" t="s">
        <v>1250</v>
      </c>
      <c r="I1524" s="324" t="s">
        <v>1250</v>
      </c>
      <c r="J1524" s="324" t="s">
        <v>1250</v>
      </c>
      <c r="K1524" s="324" t="s">
        <v>1250</v>
      </c>
      <c r="L1524" s="324" t="s">
        <v>1250</v>
      </c>
      <c r="M1524" s="324" t="s">
        <v>1250</v>
      </c>
      <c r="N1524" s="324" t="s">
        <v>1250</v>
      </c>
      <c r="O1524" s="324" t="s">
        <v>1250</v>
      </c>
      <c r="P1524" s="324" t="s">
        <v>1250</v>
      </c>
      <c r="Q1524" s="324"/>
      <c r="R1524" s="324"/>
      <c r="S1524" s="324"/>
      <c r="T1524" s="324"/>
      <c r="U1524" s="324"/>
      <c r="V1524" s="324"/>
      <c r="W1524" s="324"/>
      <c r="X1524" s="324"/>
      <c r="Y1524" s="324"/>
      <c r="Z1524" s="324"/>
      <c r="AA1524" s="324"/>
      <c r="AB1524" s="324"/>
      <c r="AC1524" s="325"/>
      <c r="AD1524" s="94">
        <f>'Art. 121'!Q1464</f>
        <v>2</v>
      </c>
      <c r="AE1524" s="95">
        <f t="shared" si="257"/>
        <v>3.5460992907801414E-2</v>
      </c>
      <c r="AF1524">
        <f t="shared" si="258"/>
        <v>1</v>
      </c>
      <c r="AG1524" s="92">
        <f t="shared" si="259"/>
        <v>1</v>
      </c>
      <c r="AH1524" s="96">
        <f t="shared" si="260"/>
        <v>1</v>
      </c>
      <c r="AI1524" s="97">
        <f t="shared" si="261"/>
        <v>1.6666666666666666E-2</v>
      </c>
      <c r="AJ1524" s="97">
        <f t="shared" si="262"/>
        <v>1.6666666666666666E-2</v>
      </c>
      <c r="AK1524" s="97">
        <f t="shared" si="263"/>
        <v>3.5460992907801414E-2</v>
      </c>
    </row>
    <row r="1525" spans="1:37" ht="25.4" customHeight="1" thickTop="1" thickBot="1" x14ac:dyDescent="0.3">
      <c r="A1525" s="323" t="s">
        <v>1285</v>
      </c>
      <c r="B1525" s="324" t="s">
        <v>1286</v>
      </c>
      <c r="C1525" s="324" t="s">
        <v>1286</v>
      </c>
      <c r="D1525" s="324" t="s">
        <v>1286</v>
      </c>
      <c r="E1525" s="324" t="s">
        <v>1286</v>
      </c>
      <c r="F1525" s="324" t="s">
        <v>1286</v>
      </c>
      <c r="G1525" s="324" t="s">
        <v>1286</v>
      </c>
      <c r="H1525" s="324" t="s">
        <v>1286</v>
      </c>
      <c r="I1525" s="324" t="s">
        <v>1286</v>
      </c>
      <c r="J1525" s="324" t="s">
        <v>1286</v>
      </c>
      <c r="K1525" s="324" t="s">
        <v>1286</v>
      </c>
      <c r="L1525" s="324" t="s">
        <v>1286</v>
      </c>
      <c r="M1525" s="324" t="s">
        <v>1286</v>
      </c>
      <c r="N1525" s="324" t="s">
        <v>1286</v>
      </c>
      <c r="O1525" s="324" t="s">
        <v>1286</v>
      </c>
      <c r="P1525" s="324" t="s">
        <v>1286</v>
      </c>
      <c r="Q1525" s="324"/>
      <c r="R1525" s="324"/>
      <c r="S1525" s="324"/>
      <c r="T1525" s="324"/>
      <c r="U1525" s="324"/>
      <c r="V1525" s="324"/>
      <c r="W1525" s="324"/>
      <c r="X1525" s="324"/>
      <c r="Y1525" s="324"/>
      <c r="Z1525" s="324"/>
      <c r="AA1525" s="324"/>
      <c r="AB1525" s="324"/>
      <c r="AC1525" s="325"/>
      <c r="AD1525" s="94">
        <f>'Art. 121'!Q1465</f>
        <v>2</v>
      </c>
      <c r="AE1525" s="95">
        <f t="shared" si="257"/>
        <v>3.5460992907801414E-2</v>
      </c>
      <c r="AF1525">
        <f t="shared" si="258"/>
        <v>1</v>
      </c>
      <c r="AG1525" s="92">
        <f t="shared" si="259"/>
        <v>1</v>
      </c>
      <c r="AH1525" s="96">
        <f t="shared" si="260"/>
        <v>1</v>
      </c>
      <c r="AI1525" s="97">
        <f t="shared" si="261"/>
        <v>1.6666666666666666E-2</v>
      </c>
      <c r="AJ1525" s="97">
        <f t="shared" si="262"/>
        <v>1.6666666666666666E-2</v>
      </c>
      <c r="AK1525" s="97">
        <f t="shared" si="263"/>
        <v>3.5460992907801414E-2</v>
      </c>
    </row>
    <row r="1526" spans="1:37" ht="25.4" customHeight="1" thickTop="1" thickBot="1" x14ac:dyDescent="0.3">
      <c r="A1526" s="323" t="s">
        <v>1287</v>
      </c>
      <c r="B1526" s="324" t="s">
        <v>1288</v>
      </c>
      <c r="C1526" s="324" t="s">
        <v>1288</v>
      </c>
      <c r="D1526" s="324" t="s">
        <v>1288</v>
      </c>
      <c r="E1526" s="324" t="s">
        <v>1288</v>
      </c>
      <c r="F1526" s="324" t="s">
        <v>1288</v>
      </c>
      <c r="G1526" s="324" t="s">
        <v>1288</v>
      </c>
      <c r="H1526" s="324" t="s">
        <v>1288</v>
      </c>
      <c r="I1526" s="324" t="s">
        <v>1288</v>
      </c>
      <c r="J1526" s="324" t="s">
        <v>1288</v>
      </c>
      <c r="K1526" s="324" t="s">
        <v>1288</v>
      </c>
      <c r="L1526" s="324" t="s">
        <v>1288</v>
      </c>
      <c r="M1526" s="324" t="s">
        <v>1288</v>
      </c>
      <c r="N1526" s="324" t="s">
        <v>1288</v>
      </c>
      <c r="O1526" s="324" t="s">
        <v>1288</v>
      </c>
      <c r="P1526" s="324" t="s">
        <v>1288</v>
      </c>
      <c r="Q1526" s="324"/>
      <c r="R1526" s="324"/>
      <c r="S1526" s="324"/>
      <c r="T1526" s="324"/>
      <c r="U1526" s="324"/>
      <c r="V1526" s="324"/>
      <c r="W1526" s="324"/>
      <c r="X1526" s="324"/>
      <c r="Y1526" s="324"/>
      <c r="Z1526" s="324"/>
      <c r="AA1526" s="324"/>
      <c r="AB1526" s="324"/>
      <c r="AC1526" s="325"/>
      <c r="AD1526" s="94">
        <f>'Art. 121'!Q1466</f>
        <v>2</v>
      </c>
      <c r="AE1526" s="95">
        <f t="shared" si="257"/>
        <v>3.5460992907801414E-2</v>
      </c>
      <c r="AF1526">
        <f t="shared" si="258"/>
        <v>1</v>
      </c>
      <c r="AG1526" s="92">
        <f t="shared" si="259"/>
        <v>1</v>
      </c>
      <c r="AH1526" s="96">
        <f t="shared" si="260"/>
        <v>1</v>
      </c>
      <c r="AI1526" s="97">
        <f t="shared" si="261"/>
        <v>1.6666666666666666E-2</v>
      </c>
      <c r="AJ1526" s="97">
        <f t="shared" si="262"/>
        <v>1.6666666666666666E-2</v>
      </c>
      <c r="AK1526" s="97">
        <f t="shared" si="263"/>
        <v>3.5460992907801414E-2</v>
      </c>
    </row>
    <row r="1527" spans="1:37" ht="25.4" customHeight="1" thickTop="1" thickBot="1" x14ac:dyDescent="0.3">
      <c r="A1527" s="323" t="s">
        <v>1289</v>
      </c>
      <c r="B1527" s="324" t="s">
        <v>1290</v>
      </c>
      <c r="C1527" s="324" t="s">
        <v>1290</v>
      </c>
      <c r="D1527" s="324" t="s">
        <v>1290</v>
      </c>
      <c r="E1527" s="324" t="s">
        <v>1290</v>
      </c>
      <c r="F1527" s="324" t="s">
        <v>1290</v>
      </c>
      <c r="G1527" s="324" t="s">
        <v>1290</v>
      </c>
      <c r="H1527" s="324" t="s">
        <v>1290</v>
      </c>
      <c r="I1527" s="324" t="s">
        <v>1290</v>
      </c>
      <c r="J1527" s="324" t="s">
        <v>1290</v>
      </c>
      <c r="K1527" s="324" t="s">
        <v>1290</v>
      </c>
      <c r="L1527" s="324" t="s">
        <v>1290</v>
      </c>
      <c r="M1527" s="324" t="s">
        <v>1290</v>
      </c>
      <c r="N1527" s="324" t="s">
        <v>1290</v>
      </c>
      <c r="O1527" s="324" t="s">
        <v>1290</v>
      </c>
      <c r="P1527" s="324" t="s">
        <v>1290</v>
      </c>
      <c r="Q1527" s="324"/>
      <c r="R1527" s="324"/>
      <c r="S1527" s="324"/>
      <c r="T1527" s="324"/>
      <c r="U1527" s="324"/>
      <c r="V1527" s="324"/>
      <c r="W1527" s="324"/>
      <c r="X1527" s="324"/>
      <c r="Y1527" s="324"/>
      <c r="Z1527" s="324"/>
      <c r="AA1527" s="324"/>
      <c r="AB1527" s="324"/>
      <c r="AC1527" s="325"/>
      <c r="AD1527" s="94">
        <f>'Art. 121'!Q1467</f>
        <v>2</v>
      </c>
      <c r="AE1527" s="95">
        <f t="shared" si="257"/>
        <v>3.5460992907801414E-2</v>
      </c>
      <c r="AF1527">
        <f t="shared" si="258"/>
        <v>1</v>
      </c>
      <c r="AG1527" s="92">
        <f t="shared" si="259"/>
        <v>1</v>
      </c>
      <c r="AH1527" s="96">
        <f t="shared" si="260"/>
        <v>1</v>
      </c>
      <c r="AI1527" s="97">
        <f t="shared" si="261"/>
        <v>1.6666666666666666E-2</v>
      </c>
      <c r="AJ1527" s="97">
        <f t="shared" si="262"/>
        <v>1.6666666666666666E-2</v>
      </c>
      <c r="AK1527" s="97">
        <f t="shared" si="263"/>
        <v>3.5460992907801414E-2</v>
      </c>
    </row>
    <row r="1528" spans="1:37" ht="25.4" customHeight="1" thickTop="1" thickBot="1" x14ac:dyDescent="0.3">
      <c r="A1528" s="323" t="s">
        <v>1291</v>
      </c>
      <c r="B1528" s="324" t="s">
        <v>1292</v>
      </c>
      <c r="C1528" s="324" t="s">
        <v>1292</v>
      </c>
      <c r="D1528" s="324" t="s">
        <v>1292</v>
      </c>
      <c r="E1528" s="324" t="s">
        <v>1292</v>
      </c>
      <c r="F1528" s="324" t="s">
        <v>1292</v>
      </c>
      <c r="G1528" s="324" t="s">
        <v>1292</v>
      </c>
      <c r="H1528" s="324" t="s">
        <v>1292</v>
      </c>
      <c r="I1528" s="324" t="s">
        <v>1292</v>
      </c>
      <c r="J1528" s="324" t="s">
        <v>1292</v>
      </c>
      <c r="K1528" s="324" t="s">
        <v>1292</v>
      </c>
      <c r="L1528" s="324" t="s">
        <v>1292</v>
      </c>
      <c r="M1528" s="324" t="s">
        <v>1292</v>
      </c>
      <c r="N1528" s="324" t="s">
        <v>1292</v>
      </c>
      <c r="O1528" s="324" t="s">
        <v>1292</v>
      </c>
      <c r="P1528" s="324" t="s">
        <v>1292</v>
      </c>
      <c r="Q1528" s="324"/>
      <c r="R1528" s="324"/>
      <c r="S1528" s="324"/>
      <c r="T1528" s="324"/>
      <c r="U1528" s="324"/>
      <c r="V1528" s="324"/>
      <c r="W1528" s="324"/>
      <c r="X1528" s="324"/>
      <c r="Y1528" s="324"/>
      <c r="Z1528" s="324"/>
      <c r="AA1528" s="324"/>
      <c r="AB1528" s="324"/>
      <c r="AC1528" s="325"/>
      <c r="AD1528" s="94">
        <f>'Art. 121'!Q1468</f>
        <v>2</v>
      </c>
      <c r="AE1528" s="95">
        <f t="shared" si="257"/>
        <v>3.5460992907801414E-2</v>
      </c>
      <c r="AF1528">
        <f t="shared" si="258"/>
        <v>1</v>
      </c>
      <c r="AG1528" s="92">
        <f t="shared" si="259"/>
        <v>1</v>
      </c>
      <c r="AH1528" s="96">
        <f t="shared" si="260"/>
        <v>1</v>
      </c>
      <c r="AI1528" s="97">
        <f t="shared" si="261"/>
        <v>1.6666666666666666E-2</v>
      </c>
      <c r="AJ1528" s="97">
        <f t="shared" si="262"/>
        <v>1.6666666666666666E-2</v>
      </c>
      <c r="AK1528" s="97">
        <f t="shared" si="263"/>
        <v>3.5460992907801414E-2</v>
      </c>
    </row>
    <row r="1529" spans="1:37" ht="25.4" customHeight="1" thickTop="1" thickBot="1" x14ac:dyDescent="0.3">
      <c r="A1529" s="323" t="s">
        <v>1293</v>
      </c>
      <c r="B1529" s="324" t="s">
        <v>1294</v>
      </c>
      <c r="C1529" s="324" t="s">
        <v>1294</v>
      </c>
      <c r="D1529" s="324" t="s">
        <v>1294</v>
      </c>
      <c r="E1529" s="324" t="s">
        <v>1294</v>
      </c>
      <c r="F1529" s="324" t="s">
        <v>1294</v>
      </c>
      <c r="G1529" s="324" t="s">
        <v>1294</v>
      </c>
      <c r="H1529" s="324" t="s">
        <v>1294</v>
      </c>
      <c r="I1529" s="324" t="s">
        <v>1294</v>
      </c>
      <c r="J1529" s="324" t="s">
        <v>1294</v>
      </c>
      <c r="K1529" s="324" t="s">
        <v>1294</v>
      </c>
      <c r="L1529" s="324" t="s">
        <v>1294</v>
      </c>
      <c r="M1529" s="324" t="s">
        <v>1294</v>
      </c>
      <c r="N1529" s="324" t="s">
        <v>1294</v>
      </c>
      <c r="O1529" s="324" t="s">
        <v>1294</v>
      </c>
      <c r="P1529" s="324" t="s">
        <v>1294</v>
      </c>
      <c r="Q1529" s="324"/>
      <c r="R1529" s="324"/>
      <c r="S1529" s="324"/>
      <c r="T1529" s="324"/>
      <c r="U1529" s="324"/>
      <c r="V1529" s="324"/>
      <c r="W1529" s="324"/>
      <c r="X1529" s="324"/>
      <c r="Y1529" s="324"/>
      <c r="Z1529" s="324"/>
      <c r="AA1529" s="324"/>
      <c r="AB1529" s="324"/>
      <c r="AC1529" s="325"/>
      <c r="AD1529" s="94">
        <f>'Art. 121'!Q1469</f>
        <v>2</v>
      </c>
      <c r="AE1529" s="95">
        <f t="shared" si="257"/>
        <v>3.5460992907801414E-2</v>
      </c>
      <c r="AF1529">
        <f t="shared" si="258"/>
        <v>1</v>
      </c>
      <c r="AG1529" s="92">
        <f t="shared" si="259"/>
        <v>1</v>
      </c>
      <c r="AH1529" s="96">
        <f t="shared" si="260"/>
        <v>1</v>
      </c>
      <c r="AI1529" s="97">
        <f t="shared" si="261"/>
        <v>1.6666666666666666E-2</v>
      </c>
      <c r="AJ1529" s="97">
        <f t="shared" si="262"/>
        <v>1.6666666666666666E-2</v>
      </c>
      <c r="AK1529" s="97">
        <f t="shared" si="263"/>
        <v>3.5460992907801414E-2</v>
      </c>
    </row>
    <row r="1530" spans="1:37" ht="25.4" customHeight="1" thickTop="1" thickBot="1" x14ac:dyDescent="0.3">
      <c r="A1530" s="323" t="s">
        <v>1295</v>
      </c>
      <c r="B1530" s="324" t="s">
        <v>1259</v>
      </c>
      <c r="C1530" s="324" t="s">
        <v>1259</v>
      </c>
      <c r="D1530" s="324" t="s">
        <v>1259</v>
      </c>
      <c r="E1530" s="324" t="s">
        <v>1259</v>
      </c>
      <c r="F1530" s="324" t="s">
        <v>1259</v>
      </c>
      <c r="G1530" s="324" t="s">
        <v>1259</v>
      </c>
      <c r="H1530" s="324" t="s">
        <v>1259</v>
      </c>
      <c r="I1530" s="324" t="s">
        <v>1259</v>
      </c>
      <c r="J1530" s="324" t="s">
        <v>1259</v>
      </c>
      <c r="K1530" s="324" t="s">
        <v>1259</v>
      </c>
      <c r="L1530" s="324" t="s">
        <v>1259</v>
      </c>
      <c r="M1530" s="324" t="s">
        <v>1259</v>
      </c>
      <c r="N1530" s="324" t="s">
        <v>1259</v>
      </c>
      <c r="O1530" s="324" t="s">
        <v>1259</v>
      </c>
      <c r="P1530" s="324" t="s">
        <v>1259</v>
      </c>
      <c r="Q1530" s="324"/>
      <c r="R1530" s="324"/>
      <c r="S1530" s="324"/>
      <c r="T1530" s="324"/>
      <c r="U1530" s="324"/>
      <c r="V1530" s="324"/>
      <c r="W1530" s="324"/>
      <c r="X1530" s="324"/>
      <c r="Y1530" s="324"/>
      <c r="Z1530" s="324"/>
      <c r="AA1530" s="324"/>
      <c r="AB1530" s="324"/>
      <c r="AC1530" s="325"/>
      <c r="AD1530" s="94">
        <f>'Art. 121'!Q1470</f>
        <v>2</v>
      </c>
      <c r="AE1530" s="95">
        <f t="shared" si="257"/>
        <v>3.5460992907801414E-2</v>
      </c>
      <c r="AF1530">
        <f t="shared" si="258"/>
        <v>1</v>
      </c>
      <c r="AG1530" s="92">
        <f t="shared" si="259"/>
        <v>1</v>
      </c>
      <c r="AH1530" s="96">
        <f t="shared" si="260"/>
        <v>1</v>
      </c>
      <c r="AI1530" s="97">
        <f t="shared" si="261"/>
        <v>1.6666666666666666E-2</v>
      </c>
      <c r="AJ1530" s="97">
        <f t="shared" si="262"/>
        <v>1.6666666666666666E-2</v>
      </c>
      <c r="AK1530" s="97">
        <f t="shared" si="263"/>
        <v>3.5460992907801414E-2</v>
      </c>
    </row>
    <row r="1531" spans="1:37" ht="25.4" customHeight="1" thickTop="1" thickBot="1" x14ac:dyDescent="0.3">
      <c r="A1531" s="323" t="s">
        <v>1296</v>
      </c>
      <c r="B1531" s="324" t="s">
        <v>1297</v>
      </c>
      <c r="C1531" s="324" t="s">
        <v>1297</v>
      </c>
      <c r="D1531" s="324" t="s">
        <v>1297</v>
      </c>
      <c r="E1531" s="324" t="s">
        <v>1297</v>
      </c>
      <c r="F1531" s="324" t="s">
        <v>1297</v>
      </c>
      <c r="G1531" s="324" t="s">
        <v>1297</v>
      </c>
      <c r="H1531" s="324" t="s">
        <v>1297</v>
      </c>
      <c r="I1531" s="324" t="s">
        <v>1297</v>
      </c>
      <c r="J1531" s="324" t="s">
        <v>1297</v>
      </c>
      <c r="K1531" s="324" t="s">
        <v>1297</v>
      </c>
      <c r="L1531" s="324" t="s">
        <v>1297</v>
      </c>
      <c r="M1531" s="324" t="s">
        <v>1297</v>
      </c>
      <c r="N1531" s="324" t="s">
        <v>1297</v>
      </c>
      <c r="O1531" s="324" t="s">
        <v>1297</v>
      </c>
      <c r="P1531" s="324" t="s">
        <v>1297</v>
      </c>
      <c r="Q1531" s="324"/>
      <c r="R1531" s="324"/>
      <c r="S1531" s="324"/>
      <c r="T1531" s="324"/>
      <c r="U1531" s="324"/>
      <c r="V1531" s="324"/>
      <c r="W1531" s="324"/>
      <c r="X1531" s="324"/>
      <c r="Y1531" s="324"/>
      <c r="Z1531" s="324"/>
      <c r="AA1531" s="324"/>
      <c r="AB1531" s="324"/>
      <c r="AC1531" s="325"/>
      <c r="AD1531" s="94">
        <f>'Art. 121'!Q1471</f>
        <v>2</v>
      </c>
      <c r="AE1531" s="95">
        <f t="shared" si="257"/>
        <v>3.5460992907801414E-2</v>
      </c>
      <c r="AF1531">
        <f t="shared" si="258"/>
        <v>1</v>
      </c>
      <c r="AG1531" s="92">
        <f t="shared" si="259"/>
        <v>1</v>
      </c>
      <c r="AH1531" s="96">
        <f t="shared" si="260"/>
        <v>1</v>
      </c>
      <c r="AI1531" s="97">
        <f t="shared" si="261"/>
        <v>1.6666666666666666E-2</v>
      </c>
      <c r="AJ1531" s="97">
        <f t="shared" si="262"/>
        <v>1.6666666666666666E-2</v>
      </c>
      <c r="AK1531" s="97">
        <f t="shared" si="263"/>
        <v>3.5460992907801414E-2</v>
      </c>
    </row>
    <row r="1532" spans="1:37" ht="25.4" customHeight="1" thickTop="1" thickBot="1" x14ac:dyDescent="0.3">
      <c r="A1532" s="323" t="s">
        <v>1298</v>
      </c>
      <c r="B1532" s="324" t="s">
        <v>1299</v>
      </c>
      <c r="C1532" s="324" t="s">
        <v>1299</v>
      </c>
      <c r="D1532" s="324" t="s">
        <v>1299</v>
      </c>
      <c r="E1532" s="324" t="s">
        <v>1299</v>
      </c>
      <c r="F1532" s="324" t="s">
        <v>1299</v>
      </c>
      <c r="G1532" s="324" t="s">
        <v>1299</v>
      </c>
      <c r="H1532" s="324" t="s">
        <v>1299</v>
      </c>
      <c r="I1532" s="324" t="s">
        <v>1299</v>
      </c>
      <c r="J1532" s="324" t="s">
        <v>1299</v>
      </c>
      <c r="K1532" s="324" t="s">
        <v>1299</v>
      </c>
      <c r="L1532" s="324" t="s">
        <v>1299</v>
      </c>
      <c r="M1532" s="324" t="s">
        <v>1299</v>
      </c>
      <c r="N1532" s="324" t="s">
        <v>1299</v>
      </c>
      <c r="O1532" s="324" t="s">
        <v>1299</v>
      </c>
      <c r="P1532" s="324" t="s">
        <v>1299</v>
      </c>
      <c r="Q1532" s="324"/>
      <c r="R1532" s="324"/>
      <c r="S1532" s="324"/>
      <c r="T1532" s="324"/>
      <c r="U1532" s="324"/>
      <c r="V1532" s="324"/>
      <c r="W1532" s="324"/>
      <c r="X1532" s="324"/>
      <c r="Y1532" s="324"/>
      <c r="Z1532" s="324"/>
      <c r="AA1532" s="324"/>
      <c r="AB1532" s="324"/>
      <c r="AC1532" s="325"/>
      <c r="AD1532" s="94">
        <f>'Art. 121'!Q1472</f>
        <v>2</v>
      </c>
      <c r="AE1532" s="95">
        <f t="shared" si="257"/>
        <v>3.5460992907801414E-2</v>
      </c>
      <c r="AF1532">
        <f t="shared" si="258"/>
        <v>1</v>
      </c>
      <c r="AG1532" s="92">
        <f t="shared" si="259"/>
        <v>1</v>
      </c>
      <c r="AH1532" s="96">
        <f t="shared" si="260"/>
        <v>1</v>
      </c>
      <c r="AI1532" s="97">
        <f t="shared" si="261"/>
        <v>1.6666666666666666E-2</v>
      </c>
      <c r="AJ1532" s="97">
        <f t="shared" si="262"/>
        <v>1.6666666666666666E-2</v>
      </c>
      <c r="AK1532" s="97">
        <f t="shared" si="263"/>
        <v>3.5460992907801414E-2</v>
      </c>
    </row>
    <row r="1533" spans="1:37" ht="25.4" customHeight="1" thickTop="1" thickBot="1" x14ac:dyDescent="0.3">
      <c r="A1533" s="323" t="s">
        <v>1300</v>
      </c>
      <c r="B1533" s="324" t="s">
        <v>1301</v>
      </c>
      <c r="C1533" s="324" t="s">
        <v>1301</v>
      </c>
      <c r="D1533" s="324" t="s">
        <v>1301</v>
      </c>
      <c r="E1533" s="324" t="s">
        <v>1301</v>
      </c>
      <c r="F1533" s="324" t="s">
        <v>1301</v>
      </c>
      <c r="G1533" s="324" t="s">
        <v>1301</v>
      </c>
      <c r="H1533" s="324" t="s">
        <v>1301</v>
      </c>
      <c r="I1533" s="324" t="s">
        <v>1301</v>
      </c>
      <c r="J1533" s="324" t="s">
        <v>1301</v>
      </c>
      <c r="K1533" s="324" t="s">
        <v>1301</v>
      </c>
      <c r="L1533" s="324" t="s">
        <v>1301</v>
      </c>
      <c r="M1533" s="324" t="s">
        <v>1301</v>
      </c>
      <c r="N1533" s="324" t="s">
        <v>1301</v>
      </c>
      <c r="O1533" s="324" t="s">
        <v>1301</v>
      </c>
      <c r="P1533" s="324" t="s">
        <v>1301</v>
      </c>
      <c r="Q1533" s="324"/>
      <c r="R1533" s="324"/>
      <c r="S1533" s="324"/>
      <c r="T1533" s="324"/>
      <c r="U1533" s="324"/>
      <c r="V1533" s="324"/>
      <c r="W1533" s="324"/>
      <c r="X1533" s="324"/>
      <c r="Y1533" s="324"/>
      <c r="Z1533" s="324"/>
      <c r="AA1533" s="324"/>
      <c r="AB1533" s="324"/>
      <c r="AC1533" s="325"/>
      <c r="AD1533" s="94">
        <f>'Art. 121'!Q1473</f>
        <v>2</v>
      </c>
      <c r="AE1533" s="95">
        <f t="shared" si="257"/>
        <v>3.5460992907801414E-2</v>
      </c>
      <c r="AF1533">
        <f t="shared" si="258"/>
        <v>1</v>
      </c>
      <c r="AG1533" s="92">
        <f t="shared" si="259"/>
        <v>1</v>
      </c>
      <c r="AH1533" s="96">
        <f t="shared" si="260"/>
        <v>1</v>
      </c>
      <c r="AI1533" s="97">
        <f t="shared" si="261"/>
        <v>1.6666666666666666E-2</v>
      </c>
      <c r="AJ1533" s="97">
        <f t="shared" si="262"/>
        <v>1.6666666666666666E-2</v>
      </c>
      <c r="AK1533" s="97">
        <f t="shared" si="263"/>
        <v>3.5460992907801414E-2</v>
      </c>
    </row>
    <row r="1534" spans="1:37" ht="25.4" customHeight="1" thickTop="1" thickBot="1" x14ac:dyDescent="0.3">
      <c r="A1534" s="323" t="s">
        <v>1302</v>
      </c>
      <c r="B1534" s="324" t="s">
        <v>1303</v>
      </c>
      <c r="C1534" s="324" t="s">
        <v>1303</v>
      </c>
      <c r="D1534" s="324" t="s">
        <v>1303</v>
      </c>
      <c r="E1534" s="324" t="s">
        <v>1303</v>
      </c>
      <c r="F1534" s="324" t="s">
        <v>1303</v>
      </c>
      <c r="G1534" s="324" t="s">
        <v>1303</v>
      </c>
      <c r="H1534" s="324" t="s">
        <v>1303</v>
      </c>
      <c r="I1534" s="324" t="s">
        <v>1303</v>
      </c>
      <c r="J1534" s="324" t="s">
        <v>1303</v>
      </c>
      <c r="K1534" s="324" t="s">
        <v>1303</v>
      </c>
      <c r="L1534" s="324" t="s">
        <v>1303</v>
      </c>
      <c r="M1534" s="324" t="s">
        <v>1303</v>
      </c>
      <c r="N1534" s="324" t="s">
        <v>1303</v>
      </c>
      <c r="O1534" s="324" t="s">
        <v>1303</v>
      </c>
      <c r="P1534" s="324" t="s">
        <v>1303</v>
      </c>
      <c r="Q1534" s="324"/>
      <c r="R1534" s="324"/>
      <c r="S1534" s="324"/>
      <c r="T1534" s="324"/>
      <c r="U1534" s="324"/>
      <c r="V1534" s="324"/>
      <c r="W1534" s="324"/>
      <c r="X1534" s="324"/>
      <c r="Y1534" s="324"/>
      <c r="Z1534" s="324"/>
      <c r="AA1534" s="324"/>
      <c r="AB1534" s="324"/>
      <c r="AC1534" s="325"/>
      <c r="AD1534" s="94">
        <f>'Art. 121'!Q1474</f>
        <v>2</v>
      </c>
      <c r="AE1534" s="95">
        <f t="shared" si="257"/>
        <v>3.5460992907801414E-2</v>
      </c>
      <c r="AF1534">
        <f t="shared" si="258"/>
        <v>1</v>
      </c>
      <c r="AG1534" s="92">
        <f t="shared" si="259"/>
        <v>1</v>
      </c>
      <c r="AH1534" s="96">
        <f t="shared" si="260"/>
        <v>1</v>
      </c>
      <c r="AI1534" s="97">
        <f t="shared" si="261"/>
        <v>1.6666666666666666E-2</v>
      </c>
      <c r="AJ1534" s="97">
        <f t="shared" si="262"/>
        <v>1.6666666666666666E-2</v>
      </c>
      <c r="AK1534" s="97">
        <f t="shared" si="263"/>
        <v>3.5460992907801414E-2</v>
      </c>
    </row>
    <row r="1535" spans="1:37" ht="25.4" customHeight="1" thickTop="1" thickBot="1" x14ac:dyDescent="0.3">
      <c r="A1535" s="323" t="s">
        <v>1304</v>
      </c>
      <c r="B1535" s="324" t="s">
        <v>1305</v>
      </c>
      <c r="C1535" s="324" t="s">
        <v>1305</v>
      </c>
      <c r="D1535" s="324" t="s">
        <v>1305</v>
      </c>
      <c r="E1535" s="324" t="s">
        <v>1305</v>
      </c>
      <c r="F1535" s="324" t="s">
        <v>1305</v>
      </c>
      <c r="G1535" s="324" t="s">
        <v>1305</v>
      </c>
      <c r="H1535" s="324" t="s">
        <v>1305</v>
      </c>
      <c r="I1535" s="324" t="s">
        <v>1305</v>
      </c>
      <c r="J1535" s="324" t="s">
        <v>1305</v>
      </c>
      <c r="K1535" s="324" t="s">
        <v>1305</v>
      </c>
      <c r="L1535" s="324" t="s">
        <v>1305</v>
      </c>
      <c r="M1535" s="324" t="s">
        <v>1305</v>
      </c>
      <c r="N1535" s="324" t="s">
        <v>1305</v>
      </c>
      <c r="O1535" s="324" t="s">
        <v>1305</v>
      </c>
      <c r="P1535" s="324" t="s">
        <v>1305</v>
      </c>
      <c r="Q1535" s="324"/>
      <c r="R1535" s="324"/>
      <c r="S1535" s="324"/>
      <c r="T1535" s="324"/>
      <c r="U1535" s="324"/>
      <c r="V1535" s="324"/>
      <c r="W1535" s="324"/>
      <c r="X1535" s="324"/>
      <c r="Y1535" s="324"/>
      <c r="Z1535" s="324"/>
      <c r="AA1535" s="324"/>
      <c r="AB1535" s="324"/>
      <c r="AC1535" s="325"/>
      <c r="AD1535" s="94">
        <f>'Art. 121'!Q1475</f>
        <v>2</v>
      </c>
      <c r="AE1535" s="95">
        <f t="shared" si="257"/>
        <v>3.5460992907801414E-2</v>
      </c>
      <c r="AF1535">
        <f t="shared" si="258"/>
        <v>1</v>
      </c>
      <c r="AG1535" s="92">
        <f t="shared" si="259"/>
        <v>1</v>
      </c>
      <c r="AH1535" s="96">
        <f t="shared" si="260"/>
        <v>1</v>
      </c>
      <c r="AI1535" s="97">
        <f t="shared" si="261"/>
        <v>1.6666666666666666E-2</v>
      </c>
      <c r="AJ1535" s="97">
        <f t="shared" si="262"/>
        <v>1.6666666666666666E-2</v>
      </c>
      <c r="AK1535" s="97">
        <f t="shared" si="263"/>
        <v>3.5460992907801414E-2</v>
      </c>
    </row>
    <row r="1536" spans="1:37" ht="25.4" customHeight="1" thickTop="1" thickBot="1" x14ac:dyDescent="0.3">
      <c r="A1536" s="323" t="s">
        <v>1306</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4">
        <f>'Art. 121'!Q1476</f>
        <v>2</v>
      </c>
      <c r="AE1536" s="95">
        <f t="shared" si="257"/>
        <v>3.5460992907801414E-2</v>
      </c>
      <c r="AF1536">
        <f t="shared" si="258"/>
        <v>1</v>
      </c>
      <c r="AG1536" s="92">
        <f t="shared" si="259"/>
        <v>1</v>
      </c>
      <c r="AH1536" s="96">
        <f t="shared" si="260"/>
        <v>1</v>
      </c>
      <c r="AI1536" s="97">
        <f t="shared" si="261"/>
        <v>1.6666666666666666E-2</v>
      </c>
      <c r="AJ1536" s="97">
        <f t="shared" si="262"/>
        <v>1.6666666666666666E-2</v>
      </c>
      <c r="AK1536" s="97">
        <f t="shared" si="263"/>
        <v>3.5460992907801414E-2</v>
      </c>
    </row>
    <row r="1537" spans="1:37" ht="25.4" customHeight="1" thickTop="1" thickBot="1" x14ac:dyDescent="0.3">
      <c r="A1537" s="323" t="s">
        <v>1307</v>
      </c>
      <c r="B1537" s="324" t="s">
        <v>1308</v>
      </c>
      <c r="C1537" s="324" t="s">
        <v>1308</v>
      </c>
      <c r="D1537" s="324" t="s">
        <v>1308</v>
      </c>
      <c r="E1537" s="324" t="s">
        <v>1308</v>
      </c>
      <c r="F1537" s="324" t="s">
        <v>1308</v>
      </c>
      <c r="G1537" s="324" t="s">
        <v>1308</v>
      </c>
      <c r="H1537" s="324" t="s">
        <v>1308</v>
      </c>
      <c r="I1537" s="324" t="s">
        <v>1308</v>
      </c>
      <c r="J1537" s="324" t="s">
        <v>1308</v>
      </c>
      <c r="K1537" s="324" t="s">
        <v>1308</v>
      </c>
      <c r="L1537" s="324" t="s">
        <v>1308</v>
      </c>
      <c r="M1537" s="324" t="s">
        <v>1308</v>
      </c>
      <c r="N1537" s="324" t="s">
        <v>1308</v>
      </c>
      <c r="O1537" s="324" t="s">
        <v>1308</v>
      </c>
      <c r="P1537" s="324" t="s">
        <v>1308</v>
      </c>
      <c r="Q1537" s="324"/>
      <c r="R1537" s="324"/>
      <c r="S1537" s="324"/>
      <c r="T1537" s="324"/>
      <c r="U1537" s="324"/>
      <c r="V1537" s="324"/>
      <c r="W1537" s="324"/>
      <c r="X1537" s="324"/>
      <c r="Y1537" s="324"/>
      <c r="Z1537" s="324"/>
      <c r="AA1537" s="324"/>
      <c r="AB1537" s="324"/>
      <c r="AC1537" s="325"/>
      <c r="AD1537" s="94">
        <f>'Art. 121'!Q1477</f>
        <v>2</v>
      </c>
      <c r="AE1537" s="95">
        <f t="shared" si="257"/>
        <v>3.5460992907801414E-2</v>
      </c>
      <c r="AF1537">
        <f t="shared" si="258"/>
        <v>1</v>
      </c>
      <c r="AG1537" s="92">
        <f t="shared" si="259"/>
        <v>1</v>
      </c>
      <c r="AH1537" s="96">
        <f t="shared" si="260"/>
        <v>1</v>
      </c>
      <c r="AI1537" s="97">
        <f t="shared" si="261"/>
        <v>1.6666666666666666E-2</v>
      </c>
      <c r="AJ1537" s="97">
        <f t="shared" si="262"/>
        <v>1.6666666666666666E-2</v>
      </c>
      <c r="AK1537" s="97">
        <f t="shared" si="263"/>
        <v>3.5460992907801414E-2</v>
      </c>
    </row>
    <row r="1538" spans="1:37" ht="25.4" customHeight="1" thickTop="1" thickBot="1" x14ac:dyDescent="0.3">
      <c r="A1538" s="323" t="s">
        <v>1309</v>
      </c>
      <c r="B1538" s="324" t="s">
        <v>1310</v>
      </c>
      <c r="C1538" s="324" t="s">
        <v>1310</v>
      </c>
      <c r="D1538" s="324" t="s">
        <v>1310</v>
      </c>
      <c r="E1538" s="324" t="s">
        <v>1310</v>
      </c>
      <c r="F1538" s="324" t="s">
        <v>1310</v>
      </c>
      <c r="G1538" s="324" t="s">
        <v>1310</v>
      </c>
      <c r="H1538" s="324" t="s">
        <v>1310</v>
      </c>
      <c r="I1538" s="324" t="s">
        <v>1310</v>
      </c>
      <c r="J1538" s="324" t="s">
        <v>1310</v>
      </c>
      <c r="K1538" s="324" t="s">
        <v>1310</v>
      </c>
      <c r="L1538" s="324" t="s">
        <v>1310</v>
      </c>
      <c r="M1538" s="324" t="s">
        <v>1310</v>
      </c>
      <c r="N1538" s="324" t="s">
        <v>1310</v>
      </c>
      <c r="O1538" s="324" t="s">
        <v>1310</v>
      </c>
      <c r="P1538" s="324" t="s">
        <v>1310</v>
      </c>
      <c r="Q1538" s="324"/>
      <c r="R1538" s="324"/>
      <c r="S1538" s="324"/>
      <c r="T1538" s="324"/>
      <c r="U1538" s="324"/>
      <c r="V1538" s="324"/>
      <c r="W1538" s="324"/>
      <c r="X1538" s="324"/>
      <c r="Y1538" s="324"/>
      <c r="Z1538" s="324"/>
      <c r="AA1538" s="324"/>
      <c r="AB1538" s="324"/>
      <c r="AC1538" s="325"/>
      <c r="AD1538" s="94">
        <f>'Art. 121'!Q1478</f>
        <v>2</v>
      </c>
      <c r="AE1538" s="95">
        <f t="shared" si="257"/>
        <v>3.5460992907801414E-2</v>
      </c>
      <c r="AF1538">
        <f t="shared" si="258"/>
        <v>1</v>
      </c>
      <c r="AG1538" s="92">
        <f t="shared" si="259"/>
        <v>1</v>
      </c>
      <c r="AH1538" s="96">
        <f t="shared" si="260"/>
        <v>1</v>
      </c>
      <c r="AI1538" s="97">
        <f t="shared" si="261"/>
        <v>1.6666666666666666E-2</v>
      </c>
      <c r="AJ1538" s="97">
        <f t="shared" si="262"/>
        <v>1.6666666666666666E-2</v>
      </c>
      <c r="AK1538" s="97">
        <f t="shared" si="263"/>
        <v>3.5460992907801414E-2</v>
      </c>
    </row>
    <row r="1539" spans="1:37" ht="25.4" customHeight="1" thickTop="1" thickBot="1" x14ac:dyDescent="0.3">
      <c r="A1539" s="323" t="s">
        <v>1311</v>
      </c>
      <c r="B1539" s="324" t="s">
        <v>1312</v>
      </c>
      <c r="C1539" s="324" t="s">
        <v>1312</v>
      </c>
      <c r="D1539" s="324" t="s">
        <v>1312</v>
      </c>
      <c r="E1539" s="324" t="s">
        <v>1312</v>
      </c>
      <c r="F1539" s="324" t="s">
        <v>1312</v>
      </c>
      <c r="G1539" s="324" t="s">
        <v>1312</v>
      </c>
      <c r="H1539" s="324" t="s">
        <v>1312</v>
      </c>
      <c r="I1539" s="324" t="s">
        <v>1312</v>
      </c>
      <c r="J1539" s="324" t="s">
        <v>1312</v>
      </c>
      <c r="K1539" s="324" t="s">
        <v>1312</v>
      </c>
      <c r="L1539" s="324" t="s">
        <v>1312</v>
      </c>
      <c r="M1539" s="324" t="s">
        <v>1312</v>
      </c>
      <c r="N1539" s="324" t="s">
        <v>1312</v>
      </c>
      <c r="O1539" s="324" t="s">
        <v>1312</v>
      </c>
      <c r="P1539" s="324" t="s">
        <v>1312</v>
      </c>
      <c r="Q1539" s="324"/>
      <c r="R1539" s="324"/>
      <c r="S1539" s="324"/>
      <c r="T1539" s="324"/>
      <c r="U1539" s="324"/>
      <c r="V1539" s="324"/>
      <c r="W1539" s="324"/>
      <c r="X1539" s="324"/>
      <c r="Y1539" s="324"/>
      <c r="Z1539" s="324"/>
      <c r="AA1539" s="324"/>
      <c r="AB1539" s="324"/>
      <c r="AC1539" s="325"/>
      <c r="AD1539" s="94">
        <f>'Art. 121'!Q1479</f>
        <v>2</v>
      </c>
      <c r="AE1539" s="95">
        <f t="shared" si="257"/>
        <v>3.5460992907801414E-2</v>
      </c>
      <c r="AF1539">
        <f t="shared" si="258"/>
        <v>1</v>
      </c>
      <c r="AG1539" s="92">
        <f t="shared" si="259"/>
        <v>1</v>
      </c>
      <c r="AH1539" s="96">
        <f t="shared" si="260"/>
        <v>1</v>
      </c>
      <c r="AI1539" s="97">
        <f t="shared" si="261"/>
        <v>1.6666666666666666E-2</v>
      </c>
      <c r="AJ1539" s="97">
        <f t="shared" si="262"/>
        <v>1.6666666666666666E-2</v>
      </c>
      <c r="AK1539" s="97">
        <f t="shared" si="263"/>
        <v>3.5460992907801414E-2</v>
      </c>
    </row>
    <row r="1540" spans="1:37" ht="25.4" customHeight="1" thickTop="1" thickBot="1" x14ac:dyDescent="0.3">
      <c r="A1540" s="323" t="s">
        <v>1313</v>
      </c>
      <c r="B1540" s="324" t="s">
        <v>1314</v>
      </c>
      <c r="C1540" s="324" t="s">
        <v>1314</v>
      </c>
      <c r="D1540" s="324" t="s">
        <v>1314</v>
      </c>
      <c r="E1540" s="324" t="s">
        <v>1314</v>
      </c>
      <c r="F1540" s="324" t="s">
        <v>1314</v>
      </c>
      <c r="G1540" s="324" t="s">
        <v>1314</v>
      </c>
      <c r="H1540" s="324" t="s">
        <v>1314</v>
      </c>
      <c r="I1540" s="324" t="s">
        <v>1314</v>
      </c>
      <c r="J1540" s="324" t="s">
        <v>1314</v>
      </c>
      <c r="K1540" s="324" t="s">
        <v>1314</v>
      </c>
      <c r="L1540" s="324" t="s">
        <v>1314</v>
      </c>
      <c r="M1540" s="324" t="s">
        <v>1314</v>
      </c>
      <c r="N1540" s="324" t="s">
        <v>1314</v>
      </c>
      <c r="O1540" s="324" t="s">
        <v>1314</v>
      </c>
      <c r="P1540" s="324" t="s">
        <v>1314</v>
      </c>
      <c r="Q1540" s="324"/>
      <c r="R1540" s="324"/>
      <c r="S1540" s="324"/>
      <c r="T1540" s="324"/>
      <c r="U1540" s="324"/>
      <c r="V1540" s="324"/>
      <c r="W1540" s="324"/>
      <c r="X1540" s="324"/>
      <c r="Y1540" s="324"/>
      <c r="Z1540" s="324"/>
      <c r="AA1540" s="324"/>
      <c r="AB1540" s="324"/>
      <c r="AC1540" s="325"/>
      <c r="AD1540" s="94">
        <f>'Art. 121'!Q1480</f>
        <v>2</v>
      </c>
      <c r="AE1540" s="95">
        <f t="shared" si="257"/>
        <v>3.5460992907801414E-2</v>
      </c>
      <c r="AF1540">
        <f t="shared" si="258"/>
        <v>1</v>
      </c>
      <c r="AG1540" s="92">
        <f t="shared" si="259"/>
        <v>1</v>
      </c>
      <c r="AH1540" s="96">
        <f t="shared" si="260"/>
        <v>1</v>
      </c>
      <c r="AI1540" s="97">
        <f t="shared" si="261"/>
        <v>1.6666666666666666E-2</v>
      </c>
      <c r="AJ1540" s="97">
        <f t="shared" si="262"/>
        <v>1.6666666666666666E-2</v>
      </c>
      <c r="AK1540" s="97">
        <f t="shared" si="263"/>
        <v>3.5460992907801414E-2</v>
      </c>
    </row>
    <row r="1541" spans="1:37" ht="25.4" customHeight="1" thickTop="1" thickBot="1" x14ac:dyDescent="0.3">
      <c r="A1541" s="323" t="s">
        <v>1315</v>
      </c>
      <c r="B1541" s="324" t="s">
        <v>1316</v>
      </c>
      <c r="C1541" s="324" t="s">
        <v>1316</v>
      </c>
      <c r="D1541" s="324" t="s">
        <v>1316</v>
      </c>
      <c r="E1541" s="324" t="s">
        <v>1316</v>
      </c>
      <c r="F1541" s="324" t="s">
        <v>1316</v>
      </c>
      <c r="G1541" s="324" t="s">
        <v>1316</v>
      </c>
      <c r="H1541" s="324" t="s">
        <v>1316</v>
      </c>
      <c r="I1541" s="324" t="s">
        <v>1316</v>
      </c>
      <c r="J1541" s="324" t="s">
        <v>1316</v>
      </c>
      <c r="K1541" s="324" t="s">
        <v>1316</v>
      </c>
      <c r="L1541" s="324" t="s">
        <v>1316</v>
      </c>
      <c r="M1541" s="324" t="s">
        <v>1316</v>
      </c>
      <c r="N1541" s="324" t="s">
        <v>1316</v>
      </c>
      <c r="O1541" s="324" t="s">
        <v>1316</v>
      </c>
      <c r="P1541" s="324" t="s">
        <v>1316</v>
      </c>
      <c r="Q1541" s="324"/>
      <c r="R1541" s="324"/>
      <c r="S1541" s="324"/>
      <c r="T1541" s="324"/>
      <c r="U1541" s="324"/>
      <c r="V1541" s="324"/>
      <c r="W1541" s="324"/>
      <c r="X1541" s="324"/>
      <c r="Y1541" s="324"/>
      <c r="Z1541" s="324"/>
      <c r="AA1541" s="324"/>
      <c r="AB1541" s="324"/>
      <c r="AC1541" s="325"/>
      <c r="AD1541" s="94">
        <f>'Art. 121'!Q1481</f>
        <v>2</v>
      </c>
      <c r="AE1541" s="95">
        <f t="shared" si="257"/>
        <v>3.5460992907801414E-2</v>
      </c>
      <c r="AF1541">
        <f t="shared" si="258"/>
        <v>1</v>
      </c>
      <c r="AG1541" s="92">
        <f t="shared" si="259"/>
        <v>1</v>
      </c>
      <c r="AH1541" s="96">
        <f t="shared" si="260"/>
        <v>1</v>
      </c>
      <c r="AI1541" s="97">
        <f t="shared" si="261"/>
        <v>1.6666666666666666E-2</v>
      </c>
      <c r="AJ1541" s="97">
        <f t="shared" si="262"/>
        <v>1.6666666666666666E-2</v>
      </c>
      <c r="AK1541" s="97">
        <f t="shared" si="263"/>
        <v>3.5460992907801414E-2</v>
      </c>
    </row>
    <row r="1542" spans="1:37" ht="25.4" customHeight="1" thickTop="1" thickBot="1" x14ac:dyDescent="0.3">
      <c r="A1542" s="323" t="s">
        <v>1317</v>
      </c>
      <c r="B1542" s="324" t="s">
        <v>1318</v>
      </c>
      <c r="C1542" s="324" t="s">
        <v>1318</v>
      </c>
      <c r="D1542" s="324" t="s">
        <v>1318</v>
      </c>
      <c r="E1542" s="324" t="s">
        <v>1318</v>
      </c>
      <c r="F1542" s="324" t="s">
        <v>1318</v>
      </c>
      <c r="G1542" s="324" t="s">
        <v>1318</v>
      </c>
      <c r="H1542" s="324" t="s">
        <v>1318</v>
      </c>
      <c r="I1542" s="324" t="s">
        <v>1318</v>
      </c>
      <c r="J1542" s="324" t="s">
        <v>1318</v>
      </c>
      <c r="K1542" s="324" t="s">
        <v>1318</v>
      </c>
      <c r="L1542" s="324" t="s">
        <v>1318</v>
      </c>
      <c r="M1542" s="324" t="s">
        <v>1318</v>
      </c>
      <c r="N1542" s="324" t="s">
        <v>1318</v>
      </c>
      <c r="O1542" s="324" t="s">
        <v>1318</v>
      </c>
      <c r="P1542" s="324" t="s">
        <v>1318</v>
      </c>
      <c r="Q1542" s="324"/>
      <c r="R1542" s="324"/>
      <c r="S1542" s="324"/>
      <c r="T1542" s="324"/>
      <c r="U1542" s="324"/>
      <c r="V1542" s="324"/>
      <c r="W1542" s="324"/>
      <c r="X1542" s="324"/>
      <c r="Y1542" s="324"/>
      <c r="Z1542" s="324"/>
      <c r="AA1542" s="324"/>
      <c r="AB1542" s="324"/>
      <c r="AC1542" s="325"/>
      <c r="AD1542" s="94">
        <f>'Art. 121'!Q1483</f>
        <v>2</v>
      </c>
      <c r="AE1542" s="95">
        <f t="shared" si="257"/>
        <v>3.5460992907801414E-2</v>
      </c>
      <c r="AF1542">
        <f t="shared" si="258"/>
        <v>1</v>
      </c>
      <c r="AG1542" s="92">
        <f t="shared" si="259"/>
        <v>1</v>
      </c>
      <c r="AH1542" s="96">
        <f t="shared" si="260"/>
        <v>1</v>
      </c>
      <c r="AI1542" s="97">
        <f t="shared" si="261"/>
        <v>1.6666666666666666E-2</v>
      </c>
      <c r="AJ1542" s="97">
        <f t="shared" si="262"/>
        <v>1.6666666666666666E-2</v>
      </c>
      <c r="AK1542" s="97">
        <f t="shared" si="263"/>
        <v>3.5460992907801414E-2</v>
      </c>
    </row>
    <row r="1543" spans="1:37" ht="25.4" customHeight="1" thickTop="1" thickBot="1" x14ac:dyDescent="0.3">
      <c r="A1543" s="323" t="s">
        <v>1319</v>
      </c>
      <c r="B1543" s="324" t="s">
        <v>1318</v>
      </c>
      <c r="C1543" s="324" t="s">
        <v>1318</v>
      </c>
      <c r="D1543" s="324" t="s">
        <v>1318</v>
      </c>
      <c r="E1543" s="324" t="s">
        <v>1318</v>
      </c>
      <c r="F1543" s="324" t="s">
        <v>1318</v>
      </c>
      <c r="G1543" s="324" t="s">
        <v>1318</v>
      </c>
      <c r="H1543" s="324" t="s">
        <v>1318</v>
      </c>
      <c r="I1543" s="324" t="s">
        <v>1318</v>
      </c>
      <c r="J1543" s="324" t="s">
        <v>1318</v>
      </c>
      <c r="K1543" s="324" t="s">
        <v>1318</v>
      </c>
      <c r="L1543" s="324" t="s">
        <v>1318</v>
      </c>
      <c r="M1543" s="324" t="s">
        <v>1318</v>
      </c>
      <c r="N1543" s="324" t="s">
        <v>1318</v>
      </c>
      <c r="O1543" s="324" t="s">
        <v>1318</v>
      </c>
      <c r="P1543" s="324" t="s">
        <v>1318</v>
      </c>
      <c r="Q1543" s="324"/>
      <c r="R1543" s="324"/>
      <c r="S1543" s="324"/>
      <c r="T1543" s="324"/>
      <c r="U1543" s="324"/>
      <c r="V1543" s="324"/>
      <c r="W1543" s="324"/>
      <c r="X1543" s="324"/>
      <c r="Y1543" s="324"/>
      <c r="Z1543" s="324"/>
      <c r="AA1543" s="324"/>
      <c r="AB1543" s="324"/>
      <c r="AC1543" s="325"/>
      <c r="AD1543" s="94">
        <f>'Art. 121'!Q1484</f>
        <v>2</v>
      </c>
      <c r="AE1543" s="95">
        <f t="shared" si="257"/>
        <v>3.5460992907801414E-2</v>
      </c>
      <c r="AF1543">
        <f t="shared" si="258"/>
        <v>1</v>
      </c>
      <c r="AG1543" s="92">
        <f t="shared" si="259"/>
        <v>1</v>
      </c>
      <c r="AH1543" s="96">
        <f t="shared" si="260"/>
        <v>1</v>
      </c>
      <c r="AI1543" s="97">
        <f t="shared" si="261"/>
        <v>1.6666666666666666E-2</v>
      </c>
      <c r="AJ1543" s="97">
        <f t="shared" si="262"/>
        <v>1.6666666666666666E-2</v>
      </c>
      <c r="AK1543" s="97">
        <f t="shared" si="263"/>
        <v>3.5460992907801414E-2</v>
      </c>
    </row>
    <row r="1544" spans="1:37" ht="25.4" customHeight="1" thickTop="1" thickBot="1" x14ac:dyDescent="0.3">
      <c r="A1544" s="323" t="s">
        <v>1320</v>
      </c>
      <c r="B1544" s="324" t="s">
        <v>1321</v>
      </c>
      <c r="C1544" s="324" t="s">
        <v>1321</v>
      </c>
      <c r="D1544" s="324" t="s">
        <v>1321</v>
      </c>
      <c r="E1544" s="324" t="s">
        <v>1321</v>
      </c>
      <c r="F1544" s="324" t="s">
        <v>1321</v>
      </c>
      <c r="G1544" s="324" t="s">
        <v>1321</v>
      </c>
      <c r="H1544" s="324" t="s">
        <v>1321</v>
      </c>
      <c r="I1544" s="324" t="s">
        <v>1321</v>
      </c>
      <c r="J1544" s="324" t="s">
        <v>1321</v>
      </c>
      <c r="K1544" s="324" t="s">
        <v>1321</v>
      </c>
      <c r="L1544" s="324" t="s">
        <v>1321</v>
      </c>
      <c r="M1544" s="324" t="s">
        <v>1321</v>
      </c>
      <c r="N1544" s="324" t="s">
        <v>1321</v>
      </c>
      <c r="O1544" s="324" t="s">
        <v>1321</v>
      </c>
      <c r="P1544" s="324" t="s">
        <v>1321</v>
      </c>
      <c r="Q1544" s="324"/>
      <c r="R1544" s="324"/>
      <c r="S1544" s="324"/>
      <c r="T1544" s="324"/>
      <c r="U1544" s="324"/>
      <c r="V1544" s="324"/>
      <c r="W1544" s="324"/>
      <c r="X1544" s="324"/>
      <c r="Y1544" s="324"/>
      <c r="Z1544" s="324"/>
      <c r="AA1544" s="324"/>
      <c r="AB1544" s="324"/>
      <c r="AC1544" s="325"/>
      <c r="AD1544" s="94">
        <f>'Art. 121'!Q1485</f>
        <v>2</v>
      </c>
      <c r="AE1544" s="95">
        <f t="shared" si="257"/>
        <v>3.5460992907801414E-2</v>
      </c>
      <c r="AF1544">
        <f t="shared" si="258"/>
        <v>1</v>
      </c>
      <c r="AG1544" s="92">
        <f t="shared" si="259"/>
        <v>1</v>
      </c>
      <c r="AH1544" s="96">
        <f t="shared" si="260"/>
        <v>1</v>
      </c>
      <c r="AI1544" s="97">
        <f t="shared" si="261"/>
        <v>1.6666666666666666E-2</v>
      </c>
      <c r="AJ1544" s="97">
        <f t="shared" si="262"/>
        <v>1.6666666666666666E-2</v>
      </c>
      <c r="AK1544" s="97">
        <f t="shared" si="263"/>
        <v>3.5460992907801414E-2</v>
      </c>
    </row>
    <row r="1545" spans="1:37" ht="25.4" customHeight="1" thickTop="1" thickBot="1" x14ac:dyDescent="0.3">
      <c r="A1545" s="323" t="s">
        <v>1322</v>
      </c>
      <c r="B1545" s="324" t="s">
        <v>1323</v>
      </c>
      <c r="C1545" s="324" t="s">
        <v>1323</v>
      </c>
      <c r="D1545" s="324" t="s">
        <v>1323</v>
      </c>
      <c r="E1545" s="324" t="s">
        <v>1323</v>
      </c>
      <c r="F1545" s="324" t="s">
        <v>1323</v>
      </c>
      <c r="G1545" s="324" t="s">
        <v>1323</v>
      </c>
      <c r="H1545" s="324" t="s">
        <v>1323</v>
      </c>
      <c r="I1545" s="324" t="s">
        <v>1323</v>
      </c>
      <c r="J1545" s="324" t="s">
        <v>1323</v>
      </c>
      <c r="K1545" s="324" t="s">
        <v>1323</v>
      </c>
      <c r="L1545" s="324" t="s">
        <v>1323</v>
      </c>
      <c r="M1545" s="324" t="s">
        <v>1323</v>
      </c>
      <c r="N1545" s="324" t="s">
        <v>1323</v>
      </c>
      <c r="O1545" s="324" t="s">
        <v>1323</v>
      </c>
      <c r="P1545" s="324" t="s">
        <v>1323</v>
      </c>
      <c r="Q1545" s="324"/>
      <c r="R1545" s="324"/>
      <c r="S1545" s="324"/>
      <c r="T1545" s="324"/>
      <c r="U1545" s="324"/>
      <c r="V1545" s="324"/>
      <c r="W1545" s="324"/>
      <c r="X1545" s="324"/>
      <c r="Y1545" s="324"/>
      <c r="Z1545" s="324"/>
      <c r="AA1545" s="324"/>
      <c r="AB1545" s="324"/>
      <c r="AC1545" s="325"/>
      <c r="AD1545" s="94">
        <f>'Art. 121'!Q1485</f>
        <v>2</v>
      </c>
      <c r="AE1545" s="95">
        <f t="shared" si="257"/>
        <v>3.5460992907801414E-2</v>
      </c>
      <c r="AF1545">
        <f t="shared" si="258"/>
        <v>1</v>
      </c>
      <c r="AG1545" s="92">
        <f t="shared" si="259"/>
        <v>1</v>
      </c>
      <c r="AH1545" s="96">
        <f t="shared" si="260"/>
        <v>1</v>
      </c>
      <c r="AI1545" s="97">
        <f t="shared" si="261"/>
        <v>1.6666666666666666E-2</v>
      </c>
      <c r="AJ1545" s="97">
        <f t="shared" si="262"/>
        <v>1.6666666666666666E-2</v>
      </c>
      <c r="AK1545" s="97">
        <f t="shared" si="263"/>
        <v>3.5460992907801414E-2</v>
      </c>
    </row>
    <row r="1546" spans="1:37" ht="25.4" customHeight="1" thickTop="1" thickBot="1" x14ac:dyDescent="0.3">
      <c r="A1546" s="323" t="s">
        <v>1324</v>
      </c>
      <c r="B1546" s="324" t="s">
        <v>1325</v>
      </c>
      <c r="C1546" s="324" t="s">
        <v>1325</v>
      </c>
      <c r="D1546" s="324" t="s">
        <v>1325</v>
      </c>
      <c r="E1546" s="324" t="s">
        <v>1325</v>
      </c>
      <c r="F1546" s="324" t="s">
        <v>1325</v>
      </c>
      <c r="G1546" s="324" t="s">
        <v>1325</v>
      </c>
      <c r="H1546" s="324" t="s">
        <v>1325</v>
      </c>
      <c r="I1546" s="324" t="s">
        <v>1325</v>
      </c>
      <c r="J1546" s="324" t="s">
        <v>1325</v>
      </c>
      <c r="K1546" s="324" t="s">
        <v>1325</v>
      </c>
      <c r="L1546" s="324" t="s">
        <v>1325</v>
      </c>
      <c r="M1546" s="324" t="s">
        <v>1325</v>
      </c>
      <c r="N1546" s="324" t="s">
        <v>1325</v>
      </c>
      <c r="O1546" s="324" t="s">
        <v>1325</v>
      </c>
      <c r="P1546" s="324" t="s">
        <v>1325</v>
      </c>
      <c r="Q1546" s="324"/>
      <c r="R1546" s="324"/>
      <c r="S1546" s="324"/>
      <c r="T1546" s="324"/>
      <c r="U1546" s="324"/>
      <c r="V1546" s="324"/>
      <c r="W1546" s="324"/>
      <c r="X1546" s="324"/>
      <c r="Y1546" s="324"/>
      <c r="Z1546" s="324"/>
      <c r="AA1546" s="324"/>
      <c r="AB1546" s="324"/>
      <c r="AC1546" s="325"/>
      <c r="AD1546" s="94">
        <f>'Art. 121'!Q1486</f>
        <v>2</v>
      </c>
      <c r="AE1546" s="95">
        <f t="shared" si="257"/>
        <v>3.5460992907801414E-2</v>
      </c>
      <c r="AF1546">
        <f t="shared" si="258"/>
        <v>1</v>
      </c>
      <c r="AG1546" s="92">
        <f t="shared" si="259"/>
        <v>1</v>
      </c>
      <c r="AH1546" s="96">
        <f t="shared" si="260"/>
        <v>1</v>
      </c>
      <c r="AI1546" s="97">
        <f t="shared" si="261"/>
        <v>1.6666666666666666E-2</v>
      </c>
      <c r="AJ1546" s="97">
        <f t="shared" si="262"/>
        <v>1.6666666666666666E-2</v>
      </c>
      <c r="AK1546" s="97">
        <f t="shared" si="263"/>
        <v>3.5460992907801414E-2</v>
      </c>
    </row>
    <row r="1547" spans="1:37" ht="25.4" customHeight="1" thickTop="1" thickBot="1" x14ac:dyDescent="0.3">
      <c r="A1547" s="323" t="s">
        <v>1326</v>
      </c>
      <c r="B1547" s="324" t="s">
        <v>1327</v>
      </c>
      <c r="C1547" s="324" t="s">
        <v>1327</v>
      </c>
      <c r="D1547" s="324" t="s">
        <v>1327</v>
      </c>
      <c r="E1547" s="324" t="s">
        <v>1327</v>
      </c>
      <c r="F1547" s="324" t="s">
        <v>1327</v>
      </c>
      <c r="G1547" s="324" t="s">
        <v>1327</v>
      </c>
      <c r="H1547" s="324" t="s">
        <v>1327</v>
      </c>
      <c r="I1547" s="324" t="s">
        <v>1327</v>
      </c>
      <c r="J1547" s="324" t="s">
        <v>1327</v>
      </c>
      <c r="K1547" s="324" t="s">
        <v>1327</v>
      </c>
      <c r="L1547" s="324" t="s">
        <v>1327</v>
      </c>
      <c r="M1547" s="324" t="s">
        <v>1327</v>
      </c>
      <c r="N1547" s="324" t="s">
        <v>1327</v>
      </c>
      <c r="O1547" s="324" t="s">
        <v>1327</v>
      </c>
      <c r="P1547" s="324" t="s">
        <v>1327</v>
      </c>
      <c r="Q1547" s="324"/>
      <c r="R1547" s="324"/>
      <c r="S1547" s="324"/>
      <c r="T1547" s="324"/>
      <c r="U1547" s="324"/>
      <c r="V1547" s="324"/>
      <c r="W1547" s="324"/>
      <c r="X1547" s="324"/>
      <c r="Y1547" s="324"/>
      <c r="Z1547" s="324"/>
      <c r="AA1547" s="324"/>
      <c r="AB1547" s="324"/>
      <c r="AC1547" s="325"/>
      <c r="AD1547" s="94">
        <f>'Art. 121'!Q1487</f>
        <v>2</v>
      </c>
      <c r="AE1547" s="95">
        <f t="shared" si="257"/>
        <v>3.5460992907801414E-2</v>
      </c>
      <c r="AF1547">
        <f t="shared" si="258"/>
        <v>1</v>
      </c>
      <c r="AG1547" s="92">
        <f t="shared" si="259"/>
        <v>1</v>
      </c>
      <c r="AH1547" s="96">
        <f t="shared" si="260"/>
        <v>1</v>
      </c>
      <c r="AI1547" s="97">
        <f t="shared" si="261"/>
        <v>1.6666666666666666E-2</v>
      </c>
      <c r="AJ1547" s="97">
        <f t="shared" si="262"/>
        <v>1.6666666666666666E-2</v>
      </c>
      <c r="AK1547" s="97">
        <f t="shared" si="263"/>
        <v>3.5460992907801414E-2</v>
      </c>
    </row>
    <row r="1548" spans="1:37" ht="25.4" customHeight="1" thickTop="1" x14ac:dyDescent="0.25">
      <c r="A1548" s="321" t="s">
        <v>2134</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5">
        <f>SUM(AE1488:AE1547)</f>
        <v>2.1276595744680824</v>
      </c>
      <c r="AF1548" s="65"/>
      <c r="AG1548" s="98">
        <f>SUM(AG1488:AG1547)</f>
        <v>60</v>
      </c>
      <c r="AH1548" s="99"/>
      <c r="AI1548" s="100"/>
      <c r="AJ1548" s="100"/>
      <c r="AK1548" s="100"/>
    </row>
    <row r="1549" spans="1:37" ht="25.4" customHeight="1" x14ac:dyDescent="0.25">
      <c r="A1549" s="308" t="s">
        <v>2138</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5">
        <f>AE1548/$AE$23*100</f>
        <v>99.999999999999872</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2" t="s">
        <v>111</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11" t="s">
        <v>99</v>
      </c>
      <c r="AE1551" s="112" t="s">
        <v>9</v>
      </c>
      <c r="AF1551" s="92" t="s">
        <v>1988</v>
      </c>
      <c r="AG1551" s="92" t="s">
        <v>1989</v>
      </c>
      <c r="AH1551" s="92" t="s">
        <v>1990</v>
      </c>
      <c r="AI1551" s="93" t="s">
        <v>1991</v>
      </c>
      <c r="AJ1551" s="92"/>
      <c r="AK1551" s="93" t="s">
        <v>1992</v>
      </c>
    </row>
    <row r="1552" spans="1:37" ht="25.4" customHeight="1" thickTop="1" thickBot="1" x14ac:dyDescent="0.3">
      <c r="A1552" s="323" t="s">
        <v>1328</v>
      </c>
      <c r="B1552" s="324" t="s">
        <v>1329</v>
      </c>
      <c r="C1552" s="324" t="s">
        <v>1329</v>
      </c>
      <c r="D1552" s="324" t="s">
        <v>1329</v>
      </c>
      <c r="E1552" s="324" t="s">
        <v>1329</v>
      </c>
      <c r="F1552" s="324" t="s">
        <v>1329</v>
      </c>
      <c r="G1552" s="324" t="s">
        <v>1329</v>
      </c>
      <c r="H1552" s="324" t="s">
        <v>1329</v>
      </c>
      <c r="I1552" s="324" t="s">
        <v>1329</v>
      </c>
      <c r="J1552" s="324" t="s">
        <v>1329</v>
      </c>
      <c r="K1552" s="324" t="s">
        <v>1329</v>
      </c>
      <c r="L1552" s="324" t="s">
        <v>1329</v>
      </c>
      <c r="M1552" s="324" t="s">
        <v>1329</v>
      </c>
      <c r="N1552" s="324" t="s">
        <v>1329</v>
      </c>
      <c r="O1552" s="324" t="s">
        <v>1329</v>
      </c>
      <c r="P1552" s="324" t="s">
        <v>1329</v>
      </c>
      <c r="Q1552" s="324"/>
      <c r="R1552" s="324"/>
      <c r="S1552" s="324"/>
      <c r="T1552" s="324"/>
      <c r="U1552" s="324"/>
      <c r="V1552" s="324"/>
      <c r="W1552" s="324"/>
      <c r="X1552" s="324"/>
      <c r="Y1552" s="324"/>
      <c r="Z1552" s="324"/>
      <c r="AA1552" s="324"/>
      <c r="AB1552" s="324"/>
      <c r="AC1552" s="325"/>
      <c r="AD1552" s="94">
        <f>'Art. 121'!Q1490</f>
        <v>2</v>
      </c>
      <c r="AE1552" s="95">
        <f>IF(AG1552=1,AK1552,AG1552)</f>
        <v>0.42553191489361702</v>
      </c>
      <c r="AF1552">
        <f>AD1552/2</f>
        <v>1</v>
      </c>
      <c r="AG1552" s="92">
        <f>IF(AND(AF1552&gt;=0,AF1552&lt;=1),1,"No aplica")</f>
        <v>1</v>
      </c>
      <c r="AH1552" s="96">
        <f>AD1552/(AG1552*2)</f>
        <v>1</v>
      </c>
      <c r="AI1552" s="97">
        <f>IF(AG1552=1,AG1552/$AG$1557,"No aplica")</f>
        <v>0.2</v>
      </c>
      <c r="AJ1552" s="97">
        <f>AF1552*AI1552</f>
        <v>0.2</v>
      </c>
      <c r="AK1552" s="97">
        <f>AJ1552*$AE$23</f>
        <v>0.42553191489361702</v>
      </c>
    </row>
    <row r="1553" spans="1:37" ht="25.4" customHeight="1" thickTop="1" thickBot="1" x14ac:dyDescent="0.3">
      <c r="A1553" s="323" t="s">
        <v>1330</v>
      </c>
      <c r="B1553" s="324" t="s">
        <v>1331</v>
      </c>
      <c r="C1553" s="324" t="s">
        <v>1331</v>
      </c>
      <c r="D1553" s="324" t="s">
        <v>1331</v>
      </c>
      <c r="E1553" s="324" t="s">
        <v>1331</v>
      </c>
      <c r="F1553" s="324" t="s">
        <v>1331</v>
      </c>
      <c r="G1553" s="324" t="s">
        <v>1331</v>
      </c>
      <c r="H1553" s="324" t="s">
        <v>1331</v>
      </c>
      <c r="I1553" s="324" t="s">
        <v>1331</v>
      </c>
      <c r="J1553" s="324" t="s">
        <v>1331</v>
      </c>
      <c r="K1553" s="324" t="s">
        <v>1331</v>
      </c>
      <c r="L1553" s="324" t="s">
        <v>1331</v>
      </c>
      <c r="M1553" s="324" t="s">
        <v>1331</v>
      </c>
      <c r="N1553" s="324" t="s">
        <v>1331</v>
      </c>
      <c r="O1553" s="324" t="s">
        <v>1331</v>
      </c>
      <c r="P1553" s="324" t="s">
        <v>1331</v>
      </c>
      <c r="Q1553" s="324"/>
      <c r="R1553" s="324"/>
      <c r="S1553" s="324"/>
      <c r="T1553" s="324"/>
      <c r="U1553" s="324"/>
      <c r="V1553" s="324"/>
      <c r="W1553" s="324"/>
      <c r="X1553" s="324"/>
      <c r="Y1553" s="324"/>
      <c r="Z1553" s="324"/>
      <c r="AA1553" s="324"/>
      <c r="AB1553" s="324"/>
      <c r="AC1553" s="325"/>
      <c r="AD1553" s="94">
        <f>'Art. 121'!Q1491</f>
        <v>2</v>
      </c>
      <c r="AE1553" s="95">
        <f>IF(AG1553=1,AK1553,AG1553)</f>
        <v>0.42553191489361702</v>
      </c>
      <c r="AF1553">
        <f>AD1553/2</f>
        <v>1</v>
      </c>
      <c r="AG1553" s="92">
        <f>IF(AND(AF1553&gt;=0,AF1553&lt;=1),1,"No aplica")</f>
        <v>1</v>
      </c>
      <c r="AH1553" s="96">
        <f>AD1553/(AG1553*2)</f>
        <v>1</v>
      </c>
      <c r="AI1553" s="97">
        <f>IF(AG1553=1,AG1553/$AG$1557,"No aplica")</f>
        <v>0.2</v>
      </c>
      <c r="AJ1553" s="97">
        <f>AF1553*AI1553</f>
        <v>0.2</v>
      </c>
      <c r="AK1553" s="97">
        <f>AJ1553*$AE$23</f>
        <v>0.42553191489361702</v>
      </c>
    </row>
    <row r="1554" spans="1:37" ht="25.4" customHeight="1" thickTop="1" thickBot="1" x14ac:dyDescent="0.3">
      <c r="A1554" s="323" t="s">
        <v>1332</v>
      </c>
      <c r="B1554" s="324" t="s">
        <v>1333</v>
      </c>
      <c r="C1554" s="324" t="s">
        <v>1333</v>
      </c>
      <c r="D1554" s="324" t="s">
        <v>1333</v>
      </c>
      <c r="E1554" s="324" t="s">
        <v>1333</v>
      </c>
      <c r="F1554" s="324" t="s">
        <v>1333</v>
      </c>
      <c r="G1554" s="324" t="s">
        <v>1333</v>
      </c>
      <c r="H1554" s="324" t="s">
        <v>1333</v>
      </c>
      <c r="I1554" s="324" t="s">
        <v>1333</v>
      </c>
      <c r="J1554" s="324" t="s">
        <v>1333</v>
      </c>
      <c r="K1554" s="324" t="s">
        <v>1333</v>
      </c>
      <c r="L1554" s="324" t="s">
        <v>1333</v>
      </c>
      <c r="M1554" s="324" t="s">
        <v>1333</v>
      </c>
      <c r="N1554" s="324" t="s">
        <v>1333</v>
      </c>
      <c r="O1554" s="324" t="s">
        <v>1333</v>
      </c>
      <c r="P1554" s="324" t="s">
        <v>1333</v>
      </c>
      <c r="Q1554" s="324"/>
      <c r="R1554" s="324"/>
      <c r="S1554" s="324"/>
      <c r="T1554" s="324"/>
      <c r="U1554" s="324"/>
      <c r="V1554" s="324"/>
      <c r="W1554" s="324"/>
      <c r="X1554" s="324"/>
      <c r="Y1554" s="324"/>
      <c r="Z1554" s="324"/>
      <c r="AA1554" s="324"/>
      <c r="AB1554" s="324"/>
      <c r="AC1554" s="325"/>
      <c r="AD1554" s="94">
        <f>'Art. 121'!Q1492</f>
        <v>2</v>
      </c>
      <c r="AE1554" s="95">
        <f>IF(AG1554=1,AK1554,AG1554)</f>
        <v>0.42553191489361702</v>
      </c>
      <c r="AF1554">
        <f>AD1554/2</f>
        <v>1</v>
      </c>
      <c r="AG1554" s="92">
        <f>IF(AND(AF1554&gt;=0,AF1554&lt;=1),1,"No aplica")</f>
        <v>1</v>
      </c>
      <c r="AH1554" s="96">
        <f>AD1554/(AG1554*2)</f>
        <v>1</v>
      </c>
      <c r="AI1554" s="97">
        <f>IF(AG1554=1,AG1554/$AG$1557,"No aplica")</f>
        <v>0.2</v>
      </c>
      <c r="AJ1554" s="97">
        <f>AF1554*AI1554</f>
        <v>0.2</v>
      </c>
      <c r="AK1554" s="97">
        <f>AJ1554*$AE$23</f>
        <v>0.42553191489361702</v>
      </c>
    </row>
    <row r="1555" spans="1:37" ht="25.4" customHeight="1" thickTop="1" thickBot="1" x14ac:dyDescent="0.3">
      <c r="A1555" s="323" t="s">
        <v>1334</v>
      </c>
      <c r="B1555" s="324" t="s">
        <v>1335</v>
      </c>
      <c r="C1555" s="324" t="s">
        <v>1335</v>
      </c>
      <c r="D1555" s="324" t="s">
        <v>1335</v>
      </c>
      <c r="E1555" s="324" t="s">
        <v>1335</v>
      </c>
      <c r="F1555" s="324" t="s">
        <v>1335</v>
      </c>
      <c r="G1555" s="324" t="s">
        <v>1335</v>
      </c>
      <c r="H1555" s="324" t="s">
        <v>1335</v>
      </c>
      <c r="I1555" s="324" t="s">
        <v>1335</v>
      </c>
      <c r="J1555" s="324" t="s">
        <v>1335</v>
      </c>
      <c r="K1555" s="324" t="s">
        <v>1335</v>
      </c>
      <c r="L1555" s="324" t="s">
        <v>1335</v>
      </c>
      <c r="M1555" s="324" t="s">
        <v>1335</v>
      </c>
      <c r="N1555" s="324" t="s">
        <v>1335</v>
      </c>
      <c r="O1555" s="324" t="s">
        <v>1335</v>
      </c>
      <c r="P1555" s="324" t="s">
        <v>1335</v>
      </c>
      <c r="Q1555" s="324"/>
      <c r="R1555" s="324"/>
      <c r="S1555" s="324"/>
      <c r="T1555" s="324"/>
      <c r="U1555" s="324"/>
      <c r="V1555" s="324"/>
      <c r="W1555" s="324"/>
      <c r="X1555" s="324"/>
      <c r="Y1555" s="324"/>
      <c r="Z1555" s="324"/>
      <c r="AA1555" s="324"/>
      <c r="AB1555" s="324"/>
      <c r="AC1555" s="325"/>
      <c r="AD1555" s="94">
        <f>'Art. 121'!Q1493</f>
        <v>2</v>
      </c>
      <c r="AE1555" s="95">
        <f>IF(AG1555=1,AK1555,AG1555)</f>
        <v>0.42553191489361702</v>
      </c>
      <c r="AF1555">
        <f>AD1555/2</f>
        <v>1</v>
      </c>
      <c r="AG1555" s="92">
        <f>IF(AND(AF1555&gt;=0,AF1555&lt;=1),1,"No aplica")</f>
        <v>1</v>
      </c>
      <c r="AH1555" s="96">
        <f>AD1555/(AG1555*2)</f>
        <v>1</v>
      </c>
      <c r="AI1555" s="97">
        <f>IF(AG1555=1,AG1555/$AG$1557,"No aplica")</f>
        <v>0.2</v>
      </c>
      <c r="AJ1555" s="97">
        <f>AF1555*AI1555</f>
        <v>0.2</v>
      </c>
      <c r="AK1555" s="97">
        <f>AJ1555*$AE$23</f>
        <v>0.42553191489361702</v>
      </c>
    </row>
    <row r="1556" spans="1:37" ht="25.4" customHeight="1" thickTop="1" thickBot="1" x14ac:dyDescent="0.3">
      <c r="A1556" s="323" t="s">
        <v>1336</v>
      </c>
      <c r="B1556" s="324" t="s">
        <v>1337</v>
      </c>
      <c r="C1556" s="324" t="s">
        <v>1337</v>
      </c>
      <c r="D1556" s="324" t="s">
        <v>1337</v>
      </c>
      <c r="E1556" s="324" t="s">
        <v>1337</v>
      </c>
      <c r="F1556" s="324" t="s">
        <v>1337</v>
      </c>
      <c r="G1556" s="324" t="s">
        <v>1337</v>
      </c>
      <c r="H1556" s="324" t="s">
        <v>1337</v>
      </c>
      <c r="I1556" s="324" t="s">
        <v>1337</v>
      </c>
      <c r="J1556" s="324" t="s">
        <v>1337</v>
      </c>
      <c r="K1556" s="324" t="s">
        <v>1337</v>
      </c>
      <c r="L1556" s="324" t="s">
        <v>1337</v>
      </c>
      <c r="M1556" s="324" t="s">
        <v>1337</v>
      </c>
      <c r="N1556" s="324" t="s">
        <v>1337</v>
      </c>
      <c r="O1556" s="324" t="s">
        <v>1337</v>
      </c>
      <c r="P1556" s="324" t="s">
        <v>1337</v>
      </c>
      <c r="Q1556" s="324"/>
      <c r="R1556" s="324"/>
      <c r="S1556" s="324"/>
      <c r="T1556" s="324"/>
      <c r="U1556" s="324"/>
      <c r="V1556" s="324"/>
      <c r="W1556" s="324"/>
      <c r="X1556" s="324"/>
      <c r="Y1556" s="324"/>
      <c r="Z1556" s="324"/>
      <c r="AA1556" s="324"/>
      <c r="AB1556" s="324"/>
      <c r="AC1556" s="325"/>
      <c r="AD1556" s="94">
        <f>'Art. 121'!Q1494</f>
        <v>2</v>
      </c>
      <c r="AE1556" s="95">
        <f>IF(AG1556=1,AK1556,AG1556)</f>
        <v>0.42553191489361702</v>
      </c>
      <c r="AF1556">
        <f>AD1556/2</f>
        <v>1</v>
      </c>
      <c r="AG1556" s="92">
        <f>IF(AND(AF1556&gt;=0,AF1556&lt;=1),1,"No aplica")</f>
        <v>1</v>
      </c>
      <c r="AH1556" s="96">
        <f>AD1556/(AG1556*2)</f>
        <v>1</v>
      </c>
      <c r="AI1556" s="97">
        <f>IF(AG1556=1,AG1556/$AG$1557,"No aplica")</f>
        <v>0.2</v>
      </c>
      <c r="AJ1556" s="97">
        <f>AF1556*AI1556</f>
        <v>0.2</v>
      </c>
      <c r="AK1556" s="97">
        <f>AJ1556*$AE$23</f>
        <v>0.42553191489361702</v>
      </c>
    </row>
    <row r="1557" spans="1:37" ht="25.4" customHeight="1" thickTop="1" x14ac:dyDescent="0.25">
      <c r="A1557" s="321" t="s">
        <v>2139</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5">
        <f>SUM(AE1550:AE1556)</f>
        <v>2.1276595744680851</v>
      </c>
      <c r="AF1557" s="65"/>
      <c r="AG1557" s="98">
        <f>SUM(AG1552:AG1556)</f>
        <v>5</v>
      </c>
      <c r="AH1557" s="99"/>
      <c r="AI1557" s="100"/>
      <c r="AJ1557" s="100"/>
      <c r="AK1557" s="100"/>
    </row>
    <row r="1558" spans="1:37" ht="25.4" customHeight="1" x14ac:dyDescent="0.25">
      <c r="A1558" s="308" t="s">
        <v>2140</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1338</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2" t="s">
        <v>76</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69" t="s">
        <v>99</v>
      </c>
      <c r="AE1564" s="113" t="s">
        <v>9</v>
      </c>
      <c r="AF1564" s="92" t="s">
        <v>1988</v>
      </c>
      <c r="AG1564" s="92" t="s">
        <v>1989</v>
      </c>
      <c r="AH1564" s="92" t="s">
        <v>1990</v>
      </c>
      <c r="AI1564" s="93" t="s">
        <v>1991</v>
      </c>
      <c r="AJ1564" s="92"/>
      <c r="AK1564" s="93" t="s">
        <v>1992</v>
      </c>
    </row>
    <row r="1565" spans="1:37" ht="25.4" customHeight="1" thickTop="1" thickBot="1" x14ac:dyDescent="0.3">
      <c r="A1565" s="323" t="s">
        <v>1340</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4">
        <f>'Art. 121'!Q1503</f>
        <v>2</v>
      </c>
      <c r="AE1565" s="95">
        <f t="shared" ref="AE1565:AE1629" si="264">IF(AG1565=1,AK1565,AG1565)</f>
        <v>3.2733224222585927E-2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3.2733224222585927E-2</v>
      </c>
    </row>
    <row r="1566" spans="1:37" ht="25.4" customHeight="1" thickTop="1" thickBot="1" x14ac:dyDescent="0.3">
      <c r="A1566" s="323" t="s">
        <v>1062</v>
      </c>
      <c r="B1566" s="324" t="s">
        <v>1063</v>
      </c>
      <c r="C1566" s="324" t="s">
        <v>1063</v>
      </c>
      <c r="D1566" s="324" t="s">
        <v>1063</v>
      </c>
      <c r="E1566" s="324" t="s">
        <v>1063</v>
      </c>
      <c r="F1566" s="324" t="s">
        <v>1063</v>
      </c>
      <c r="G1566" s="324" t="s">
        <v>1063</v>
      </c>
      <c r="H1566" s="324" t="s">
        <v>1063</v>
      </c>
      <c r="I1566" s="324" t="s">
        <v>1063</v>
      </c>
      <c r="J1566" s="324" t="s">
        <v>1063</v>
      </c>
      <c r="K1566" s="324" t="s">
        <v>1063</v>
      </c>
      <c r="L1566" s="324" t="s">
        <v>1063</v>
      </c>
      <c r="M1566" s="324" t="s">
        <v>1063</v>
      </c>
      <c r="N1566" s="324" t="s">
        <v>1063</v>
      </c>
      <c r="O1566" s="324" t="s">
        <v>1063</v>
      </c>
      <c r="P1566" s="324" t="s">
        <v>1063</v>
      </c>
      <c r="Q1566" s="324"/>
      <c r="R1566" s="324"/>
      <c r="S1566" s="324"/>
      <c r="T1566" s="324"/>
      <c r="U1566" s="324"/>
      <c r="V1566" s="324"/>
      <c r="W1566" s="324"/>
      <c r="X1566" s="324"/>
      <c r="Y1566" s="324"/>
      <c r="Z1566" s="324"/>
      <c r="AA1566" s="324"/>
      <c r="AB1566" s="324"/>
      <c r="AC1566" s="325"/>
      <c r="AD1566" s="94">
        <f>'Art. 121'!Q1504</f>
        <v>2</v>
      </c>
      <c r="AE1566" s="95">
        <f t="shared" si="264"/>
        <v>3.2733224222585927E-2</v>
      </c>
      <c r="AF1566">
        <f t="shared" si="265"/>
        <v>1</v>
      </c>
      <c r="AG1566" s="92">
        <f t="shared" si="266"/>
        <v>1</v>
      </c>
      <c r="AH1566" s="96">
        <f t="shared" si="267"/>
        <v>1</v>
      </c>
      <c r="AI1566" s="97">
        <f t="shared" si="268"/>
        <v>1.5384615384615385E-2</v>
      </c>
      <c r="AJ1566" s="97">
        <f t="shared" si="269"/>
        <v>1.5384615384615385E-2</v>
      </c>
      <c r="AK1566" s="97">
        <f t="shared" si="270"/>
        <v>3.2733224222585927E-2</v>
      </c>
    </row>
    <row r="1567" spans="1:37" ht="25.4" customHeight="1" thickTop="1" thickBot="1" x14ac:dyDescent="0.3">
      <c r="A1567" s="323" t="s">
        <v>1341</v>
      </c>
      <c r="B1567" s="324" t="s">
        <v>1342</v>
      </c>
      <c r="C1567" s="324" t="s">
        <v>1342</v>
      </c>
      <c r="D1567" s="324" t="s">
        <v>1342</v>
      </c>
      <c r="E1567" s="324" t="s">
        <v>1342</v>
      </c>
      <c r="F1567" s="324" t="s">
        <v>1342</v>
      </c>
      <c r="G1567" s="324" t="s">
        <v>1342</v>
      </c>
      <c r="H1567" s="324" t="s">
        <v>1342</v>
      </c>
      <c r="I1567" s="324" t="s">
        <v>1342</v>
      </c>
      <c r="J1567" s="324" t="s">
        <v>1342</v>
      </c>
      <c r="K1567" s="324" t="s">
        <v>1342</v>
      </c>
      <c r="L1567" s="324" t="s">
        <v>1342</v>
      </c>
      <c r="M1567" s="324" t="s">
        <v>1342</v>
      </c>
      <c r="N1567" s="324" t="s">
        <v>1342</v>
      </c>
      <c r="O1567" s="324" t="s">
        <v>1342</v>
      </c>
      <c r="P1567" s="324" t="s">
        <v>1342</v>
      </c>
      <c r="Q1567" s="324"/>
      <c r="R1567" s="324"/>
      <c r="S1567" s="324"/>
      <c r="T1567" s="324"/>
      <c r="U1567" s="324"/>
      <c r="V1567" s="324"/>
      <c r="W1567" s="324"/>
      <c r="X1567" s="324"/>
      <c r="Y1567" s="324"/>
      <c r="Z1567" s="324"/>
      <c r="AA1567" s="324"/>
      <c r="AB1567" s="324"/>
      <c r="AC1567" s="325"/>
      <c r="AD1567" s="94">
        <f>'Art. 121'!Q1505</f>
        <v>2</v>
      </c>
      <c r="AE1567" s="95">
        <f t="shared" si="264"/>
        <v>3.2733224222585927E-2</v>
      </c>
      <c r="AF1567">
        <f t="shared" si="265"/>
        <v>1</v>
      </c>
      <c r="AG1567" s="92">
        <f t="shared" si="266"/>
        <v>1</v>
      </c>
      <c r="AH1567" s="96">
        <f t="shared" si="267"/>
        <v>1</v>
      </c>
      <c r="AI1567" s="97">
        <f t="shared" si="268"/>
        <v>1.5384615384615385E-2</v>
      </c>
      <c r="AJ1567" s="97">
        <f t="shared" si="269"/>
        <v>1.5384615384615385E-2</v>
      </c>
      <c r="AK1567" s="97">
        <f t="shared" si="270"/>
        <v>3.2733224222585927E-2</v>
      </c>
    </row>
    <row r="1568" spans="1:37" ht="25.4" customHeight="1" thickTop="1" thickBot="1" x14ac:dyDescent="0.3">
      <c r="A1568" s="323" t="s">
        <v>1343</v>
      </c>
      <c r="B1568" s="324" t="s">
        <v>1344</v>
      </c>
      <c r="C1568" s="324" t="s">
        <v>1344</v>
      </c>
      <c r="D1568" s="324" t="s">
        <v>1344</v>
      </c>
      <c r="E1568" s="324" t="s">
        <v>1344</v>
      </c>
      <c r="F1568" s="324" t="s">
        <v>1344</v>
      </c>
      <c r="G1568" s="324" t="s">
        <v>1344</v>
      </c>
      <c r="H1568" s="324" t="s">
        <v>1344</v>
      </c>
      <c r="I1568" s="324" t="s">
        <v>1344</v>
      </c>
      <c r="J1568" s="324" t="s">
        <v>1344</v>
      </c>
      <c r="K1568" s="324" t="s">
        <v>1344</v>
      </c>
      <c r="L1568" s="324" t="s">
        <v>1344</v>
      </c>
      <c r="M1568" s="324" t="s">
        <v>1344</v>
      </c>
      <c r="N1568" s="324" t="s">
        <v>1344</v>
      </c>
      <c r="O1568" s="324" t="s">
        <v>1344</v>
      </c>
      <c r="P1568" s="324" t="s">
        <v>1344</v>
      </c>
      <c r="Q1568" s="324"/>
      <c r="R1568" s="324"/>
      <c r="S1568" s="324"/>
      <c r="T1568" s="324"/>
      <c r="U1568" s="324"/>
      <c r="V1568" s="324"/>
      <c r="W1568" s="324"/>
      <c r="X1568" s="324"/>
      <c r="Y1568" s="324"/>
      <c r="Z1568" s="324"/>
      <c r="AA1568" s="324"/>
      <c r="AB1568" s="324"/>
      <c r="AC1568" s="325"/>
      <c r="AD1568" s="94">
        <f>'Art. 121'!Q1504</f>
        <v>2</v>
      </c>
      <c r="AE1568" s="95">
        <f t="shared" si="264"/>
        <v>3.2733224222585927E-2</v>
      </c>
      <c r="AF1568">
        <f t="shared" si="265"/>
        <v>1</v>
      </c>
      <c r="AG1568" s="92">
        <f t="shared" si="266"/>
        <v>1</v>
      </c>
      <c r="AH1568" s="96">
        <f t="shared" si="267"/>
        <v>1</v>
      </c>
      <c r="AI1568" s="97">
        <f t="shared" si="268"/>
        <v>1.5384615384615385E-2</v>
      </c>
      <c r="AJ1568" s="97">
        <f t="shared" si="269"/>
        <v>1.5384615384615385E-2</v>
      </c>
      <c r="AK1568" s="97">
        <f t="shared" si="270"/>
        <v>3.2733224222585927E-2</v>
      </c>
    </row>
    <row r="1569" spans="1:37" ht="25.4" customHeight="1" thickTop="1" thickBot="1" x14ac:dyDescent="0.3">
      <c r="A1569" s="323" t="s">
        <v>1345</v>
      </c>
      <c r="B1569" s="324" t="s">
        <v>1346</v>
      </c>
      <c r="C1569" s="324" t="s">
        <v>1346</v>
      </c>
      <c r="D1569" s="324" t="s">
        <v>1346</v>
      </c>
      <c r="E1569" s="324" t="s">
        <v>1346</v>
      </c>
      <c r="F1569" s="324" t="s">
        <v>1346</v>
      </c>
      <c r="G1569" s="324" t="s">
        <v>1346</v>
      </c>
      <c r="H1569" s="324" t="s">
        <v>1346</v>
      </c>
      <c r="I1569" s="324" t="s">
        <v>1346</v>
      </c>
      <c r="J1569" s="324" t="s">
        <v>1346</v>
      </c>
      <c r="K1569" s="324" t="s">
        <v>1346</v>
      </c>
      <c r="L1569" s="324" t="s">
        <v>1346</v>
      </c>
      <c r="M1569" s="324" t="s">
        <v>1346</v>
      </c>
      <c r="N1569" s="324" t="s">
        <v>1346</v>
      </c>
      <c r="O1569" s="324" t="s">
        <v>1346</v>
      </c>
      <c r="P1569" s="324" t="s">
        <v>1346</v>
      </c>
      <c r="Q1569" s="324"/>
      <c r="R1569" s="324"/>
      <c r="S1569" s="324"/>
      <c r="T1569" s="324"/>
      <c r="U1569" s="324"/>
      <c r="V1569" s="324"/>
      <c r="W1569" s="324"/>
      <c r="X1569" s="324"/>
      <c r="Y1569" s="324"/>
      <c r="Z1569" s="324"/>
      <c r="AA1569" s="324"/>
      <c r="AB1569" s="324"/>
      <c r="AC1569" s="325"/>
      <c r="AD1569" s="94">
        <f>'Art. 121'!Q1505</f>
        <v>2</v>
      </c>
      <c r="AE1569" s="95">
        <f t="shared" si="264"/>
        <v>3.2733224222585927E-2</v>
      </c>
      <c r="AF1569">
        <f t="shared" si="265"/>
        <v>1</v>
      </c>
      <c r="AG1569" s="92">
        <f t="shared" si="266"/>
        <v>1</v>
      </c>
      <c r="AH1569" s="96">
        <f t="shared" si="267"/>
        <v>1</v>
      </c>
      <c r="AI1569" s="97">
        <f t="shared" si="268"/>
        <v>1.5384615384615385E-2</v>
      </c>
      <c r="AJ1569" s="97">
        <f t="shared" si="269"/>
        <v>1.5384615384615385E-2</v>
      </c>
      <c r="AK1569" s="97">
        <f t="shared" si="270"/>
        <v>3.2733224222585927E-2</v>
      </c>
    </row>
    <row r="1570" spans="1:37" ht="25.4" customHeight="1" thickTop="1" thickBot="1" x14ac:dyDescent="0.3">
      <c r="A1570" s="323" t="s">
        <v>1347</v>
      </c>
      <c r="B1570" s="324" t="s">
        <v>1348</v>
      </c>
      <c r="C1570" s="324" t="s">
        <v>1348</v>
      </c>
      <c r="D1570" s="324" t="s">
        <v>1348</v>
      </c>
      <c r="E1570" s="324" t="s">
        <v>1348</v>
      </c>
      <c r="F1570" s="324" t="s">
        <v>1348</v>
      </c>
      <c r="G1570" s="324" t="s">
        <v>1348</v>
      </c>
      <c r="H1570" s="324" t="s">
        <v>1348</v>
      </c>
      <c r="I1570" s="324" t="s">
        <v>1348</v>
      </c>
      <c r="J1570" s="324" t="s">
        <v>1348</v>
      </c>
      <c r="K1570" s="324" t="s">
        <v>1348</v>
      </c>
      <c r="L1570" s="324" t="s">
        <v>1348</v>
      </c>
      <c r="M1570" s="324" t="s">
        <v>1348</v>
      </c>
      <c r="N1570" s="324" t="s">
        <v>1348</v>
      </c>
      <c r="O1570" s="324" t="s">
        <v>1348</v>
      </c>
      <c r="P1570" s="324" t="s">
        <v>1348</v>
      </c>
      <c r="Q1570" s="324"/>
      <c r="R1570" s="324"/>
      <c r="S1570" s="324"/>
      <c r="T1570" s="324"/>
      <c r="U1570" s="324"/>
      <c r="V1570" s="324"/>
      <c r="W1570" s="324"/>
      <c r="X1570" s="324"/>
      <c r="Y1570" s="324"/>
      <c r="Z1570" s="324"/>
      <c r="AA1570" s="324"/>
      <c r="AB1570" s="324"/>
      <c r="AC1570" s="325"/>
      <c r="AD1570" s="94">
        <f>'Art. 121'!Q1506</f>
        <v>2</v>
      </c>
      <c r="AE1570" s="95">
        <f t="shared" si="264"/>
        <v>3.2733224222585927E-2</v>
      </c>
      <c r="AF1570">
        <f t="shared" si="265"/>
        <v>1</v>
      </c>
      <c r="AG1570" s="92">
        <f t="shared" si="266"/>
        <v>1</v>
      </c>
      <c r="AH1570" s="96">
        <f t="shared" si="267"/>
        <v>1</v>
      </c>
      <c r="AI1570" s="97">
        <f t="shared" si="268"/>
        <v>1.5384615384615385E-2</v>
      </c>
      <c r="AJ1570" s="97">
        <f t="shared" si="269"/>
        <v>1.5384615384615385E-2</v>
      </c>
      <c r="AK1570" s="97">
        <f t="shared" si="270"/>
        <v>3.2733224222585927E-2</v>
      </c>
    </row>
    <row r="1571" spans="1:37" ht="25.4" customHeight="1" thickTop="1" thickBot="1" x14ac:dyDescent="0.3">
      <c r="A1571" s="323" t="s">
        <v>1349</v>
      </c>
      <c r="B1571" s="324" t="s">
        <v>1350</v>
      </c>
      <c r="C1571" s="324" t="s">
        <v>1350</v>
      </c>
      <c r="D1571" s="324" t="s">
        <v>1350</v>
      </c>
      <c r="E1571" s="324" t="s">
        <v>1350</v>
      </c>
      <c r="F1571" s="324" t="s">
        <v>1350</v>
      </c>
      <c r="G1571" s="324" t="s">
        <v>1350</v>
      </c>
      <c r="H1571" s="324" t="s">
        <v>1350</v>
      </c>
      <c r="I1571" s="324" t="s">
        <v>1350</v>
      </c>
      <c r="J1571" s="324" t="s">
        <v>1350</v>
      </c>
      <c r="K1571" s="324" t="s">
        <v>1350</v>
      </c>
      <c r="L1571" s="324" t="s">
        <v>1350</v>
      </c>
      <c r="M1571" s="324" t="s">
        <v>1350</v>
      </c>
      <c r="N1571" s="324" t="s">
        <v>1350</v>
      </c>
      <c r="O1571" s="324" t="s">
        <v>1350</v>
      </c>
      <c r="P1571" s="324" t="s">
        <v>1350</v>
      </c>
      <c r="Q1571" s="324"/>
      <c r="R1571" s="324"/>
      <c r="S1571" s="324"/>
      <c r="T1571" s="324"/>
      <c r="U1571" s="324"/>
      <c r="V1571" s="324"/>
      <c r="W1571" s="324"/>
      <c r="X1571" s="324"/>
      <c r="Y1571" s="324"/>
      <c r="Z1571" s="324"/>
      <c r="AA1571" s="324"/>
      <c r="AB1571" s="324"/>
      <c r="AC1571" s="325"/>
      <c r="AD1571" s="94">
        <f>'Art. 121'!Q1507</f>
        <v>2</v>
      </c>
      <c r="AE1571" s="95">
        <f t="shared" si="264"/>
        <v>3.2733224222585927E-2</v>
      </c>
      <c r="AF1571">
        <f t="shared" si="265"/>
        <v>1</v>
      </c>
      <c r="AG1571" s="92">
        <f t="shared" si="266"/>
        <v>1</v>
      </c>
      <c r="AH1571" s="96">
        <f t="shared" si="267"/>
        <v>1</v>
      </c>
      <c r="AI1571" s="97">
        <f t="shared" si="268"/>
        <v>1.5384615384615385E-2</v>
      </c>
      <c r="AJ1571" s="97">
        <f t="shared" si="269"/>
        <v>1.5384615384615385E-2</v>
      </c>
      <c r="AK1571" s="97">
        <f t="shared" si="270"/>
        <v>3.2733224222585927E-2</v>
      </c>
    </row>
    <row r="1572" spans="1:37" ht="25.4" customHeight="1" thickTop="1" thickBot="1" x14ac:dyDescent="0.3">
      <c r="A1572" s="323" t="s">
        <v>1351</v>
      </c>
      <c r="B1572" s="324" t="s">
        <v>1352</v>
      </c>
      <c r="C1572" s="324" t="s">
        <v>1352</v>
      </c>
      <c r="D1572" s="324" t="s">
        <v>1352</v>
      </c>
      <c r="E1572" s="324" t="s">
        <v>1352</v>
      </c>
      <c r="F1572" s="324" t="s">
        <v>1352</v>
      </c>
      <c r="G1572" s="324" t="s">
        <v>1352</v>
      </c>
      <c r="H1572" s="324" t="s">
        <v>1352</v>
      </c>
      <c r="I1572" s="324" t="s">
        <v>1352</v>
      </c>
      <c r="J1572" s="324" t="s">
        <v>1352</v>
      </c>
      <c r="K1572" s="324" t="s">
        <v>1352</v>
      </c>
      <c r="L1572" s="324" t="s">
        <v>1352</v>
      </c>
      <c r="M1572" s="324" t="s">
        <v>1352</v>
      </c>
      <c r="N1572" s="324" t="s">
        <v>1352</v>
      </c>
      <c r="O1572" s="324" t="s">
        <v>1352</v>
      </c>
      <c r="P1572" s="324" t="s">
        <v>1352</v>
      </c>
      <c r="Q1572" s="324"/>
      <c r="R1572" s="324"/>
      <c r="S1572" s="324"/>
      <c r="T1572" s="324"/>
      <c r="U1572" s="324"/>
      <c r="V1572" s="324"/>
      <c r="W1572" s="324"/>
      <c r="X1572" s="324"/>
      <c r="Y1572" s="324"/>
      <c r="Z1572" s="324"/>
      <c r="AA1572" s="324"/>
      <c r="AB1572" s="324"/>
      <c r="AC1572" s="325"/>
      <c r="AD1572" s="94">
        <f>'Art. 121'!Q1508</f>
        <v>2</v>
      </c>
      <c r="AE1572" s="95">
        <f t="shared" si="264"/>
        <v>3.2733224222585927E-2</v>
      </c>
      <c r="AF1572">
        <f t="shared" si="265"/>
        <v>1</v>
      </c>
      <c r="AG1572" s="92">
        <f t="shared" si="266"/>
        <v>1</v>
      </c>
      <c r="AH1572" s="96">
        <f t="shared" si="267"/>
        <v>1</v>
      </c>
      <c r="AI1572" s="97">
        <f t="shared" si="268"/>
        <v>1.5384615384615385E-2</v>
      </c>
      <c r="AJ1572" s="97">
        <f t="shared" si="269"/>
        <v>1.5384615384615385E-2</v>
      </c>
      <c r="AK1572" s="97">
        <f t="shared" si="270"/>
        <v>3.2733224222585927E-2</v>
      </c>
    </row>
    <row r="1573" spans="1:37" ht="25.4" customHeight="1" thickTop="1" thickBot="1" x14ac:dyDescent="0.3">
      <c r="A1573" s="323" t="s">
        <v>1353</v>
      </c>
      <c r="B1573" s="324" t="s">
        <v>1354</v>
      </c>
      <c r="C1573" s="324" t="s">
        <v>1354</v>
      </c>
      <c r="D1573" s="324" t="s">
        <v>1354</v>
      </c>
      <c r="E1573" s="324" t="s">
        <v>1354</v>
      </c>
      <c r="F1573" s="324" t="s">
        <v>1354</v>
      </c>
      <c r="G1573" s="324" t="s">
        <v>1354</v>
      </c>
      <c r="H1573" s="324" t="s">
        <v>1354</v>
      </c>
      <c r="I1573" s="324" t="s">
        <v>1354</v>
      </c>
      <c r="J1573" s="324" t="s">
        <v>1354</v>
      </c>
      <c r="K1573" s="324" t="s">
        <v>1354</v>
      </c>
      <c r="L1573" s="324" t="s">
        <v>1354</v>
      </c>
      <c r="M1573" s="324" t="s">
        <v>1354</v>
      </c>
      <c r="N1573" s="324" t="s">
        <v>1354</v>
      </c>
      <c r="O1573" s="324" t="s">
        <v>1354</v>
      </c>
      <c r="P1573" s="324" t="s">
        <v>1354</v>
      </c>
      <c r="Q1573" s="324"/>
      <c r="R1573" s="324"/>
      <c r="S1573" s="324"/>
      <c r="T1573" s="324"/>
      <c r="U1573" s="324"/>
      <c r="V1573" s="324"/>
      <c r="W1573" s="324"/>
      <c r="X1573" s="324"/>
      <c r="Y1573" s="324"/>
      <c r="Z1573" s="324"/>
      <c r="AA1573" s="324"/>
      <c r="AB1573" s="324"/>
      <c r="AC1573" s="325"/>
      <c r="AD1573" s="94">
        <f>'Art. 121'!Q1509</f>
        <v>2</v>
      </c>
      <c r="AE1573" s="95">
        <f t="shared" si="264"/>
        <v>3.2733224222585927E-2</v>
      </c>
      <c r="AF1573">
        <f t="shared" si="265"/>
        <v>1</v>
      </c>
      <c r="AG1573" s="92">
        <f t="shared" si="266"/>
        <v>1</v>
      </c>
      <c r="AH1573" s="96">
        <f t="shared" si="267"/>
        <v>1</v>
      </c>
      <c r="AI1573" s="97">
        <f t="shared" si="268"/>
        <v>1.5384615384615385E-2</v>
      </c>
      <c r="AJ1573" s="97">
        <f t="shared" si="269"/>
        <v>1.5384615384615385E-2</v>
      </c>
      <c r="AK1573" s="97">
        <f t="shared" si="270"/>
        <v>3.2733224222585927E-2</v>
      </c>
    </row>
    <row r="1574" spans="1:37" ht="25.4" customHeight="1" thickTop="1" thickBot="1" x14ac:dyDescent="0.3">
      <c r="A1574" s="323" t="s">
        <v>1355</v>
      </c>
      <c r="B1574" s="324" t="s">
        <v>1356</v>
      </c>
      <c r="C1574" s="324" t="s">
        <v>1356</v>
      </c>
      <c r="D1574" s="324" t="s">
        <v>1356</v>
      </c>
      <c r="E1574" s="324" t="s">
        <v>1356</v>
      </c>
      <c r="F1574" s="324" t="s">
        <v>1356</v>
      </c>
      <c r="G1574" s="324" t="s">
        <v>1356</v>
      </c>
      <c r="H1574" s="324" t="s">
        <v>1356</v>
      </c>
      <c r="I1574" s="324" t="s">
        <v>1356</v>
      </c>
      <c r="J1574" s="324" t="s">
        <v>1356</v>
      </c>
      <c r="K1574" s="324" t="s">
        <v>1356</v>
      </c>
      <c r="L1574" s="324" t="s">
        <v>1356</v>
      </c>
      <c r="M1574" s="324" t="s">
        <v>1356</v>
      </c>
      <c r="N1574" s="324" t="s">
        <v>1356</v>
      </c>
      <c r="O1574" s="324" t="s">
        <v>1356</v>
      </c>
      <c r="P1574" s="324" t="s">
        <v>1356</v>
      </c>
      <c r="Q1574" s="324"/>
      <c r="R1574" s="324"/>
      <c r="S1574" s="324"/>
      <c r="T1574" s="324"/>
      <c r="U1574" s="324"/>
      <c r="V1574" s="324"/>
      <c r="W1574" s="324"/>
      <c r="X1574" s="324"/>
      <c r="Y1574" s="324"/>
      <c r="Z1574" s="324"/>
      <c r="AA1574" s="324"/>
      <c r="AB1574" s="324"/>
      <c r="AC1574" s="325"/>
      <c r="AD1574" s="94">
        <f>'Art. 121'!Q1510</f>
        <v>2</v>
      </c>
      <c r="AE1574" s="95">
        <f t="shared" si="264"/>
        <v>3.2733224222585927E-2</v>
      </c>
      <c r="AF1574">
        <f t="shared" si="265"/>
        <v>1</v>
      </c>
      <c r="AG1574" s="92">
        <f t="shared" si="266"/>
        <v>1</v>
      </c>
      <c r="AH1574" s="96">
        <f t="shared" si="267"/>
        <v>1</v>
      </c>
      <c r="AI1574" s="97">
        <f t="shared" si="268"/>
        <v>1.5384615384615385E-2</v>
      </c>
      <c r="AJ1574" s="97">
        <f t="shared" si="269"/>
        <v>1.5384615384615385E-2</v>
      </c>
      <c r="AK1574" s="97">
        <f t="shared" si="270"/>
        <v>3.2733224222585927E-2</v>
      </c>
    </row>
    <row r="1575" spans="1:37" ht="25.4" customHeight="1" thickTop="1" thickBot="1" x14ac:dyDescent="0.3">
      <c r="A1575" s="323" t="s">
        <v>1357</v>
      </c>
      <c r="B1575" s="324" t="s">
        <v>1358</v>
      </c>
      <c r="C1575" s="324" t="s">
        <v>1358</v>
      </c>
      <c r="D1575" s="324" t="s">
        <v>1358</v>
      </c>
      <c r="E1575" s="324" t="s">
        <v>1358</v>
      </c>
      <c r="F1575" s="324" t="s">
        <v>1358</v>
      </c>
      <c r="G1575" s="324" t="s">
        <v>1358</v>
      </c>
      <c r="H1575" s="324" t="s">
        <v>1358</v>
      </c>
      <c r="I1575" s="324" t="s">
        <v>1358</v>
      </c>
      <c r="J1575" s="324" t="s">
        <v>1358</v>
      </c>
      <c r="K1575" s="324" t="s">
        <v>1358</v>
      </c>
      <c r="L1575" s="324" t="s">
        <v>1358</v>
      </c>
      <c r="M1575" s="324" t="s">
        <v>1358</v>
      </c>
      <c r="N1575" s="324" t="s">
        <v>1358</v>
      </c>
      <c r="O1575" s="324" t="s">
        <v>1358</v>
      </c>
      <c r="P1575" s="324" t="s">
        <v>1358</v>
      </c>
      <c r="Q1575" s="324"/>
      <c r="R1575" s="324"/>
      <c r="S1575" s="324"/>
      <c r="T1575" s="324"/>
      <c r="U1575" s="324"/>
      <c r="V1575" s="324"/>
      <c r="W1575" s="324"/>
      <c r="X1575" s="324"/>
      <c r="Y1575" s="324"/>
      <c r="Z1575" s="324"/>
      <c r="AA1575" s="324"/>
      <c r="AB1575" s="324"/>
      <c r="AC1575" s="325"/>
      <c r="AD1575" s="94">
        <f>'Art. 121'!Q1511</f>
        <v>2</v>
      </c>
      <c r="AE1575" s="95">
        <f t="shared" si="264"/>
        <v>3.2733224222585927E-2</v>
      </c>
      <c r="AF1575">
        <f t="shared" si="265"/>
        <v>1</v>
      </c>
      <c r="AG1575" s="92">
        <f t="shared" si="266"/>
        <v>1</v>
      </c>
      <c r="AH1575" s="96">
        <f t="shared" si="267"/>
        <v>1</v>
      </c>
      <c r="AI1575" s="97">
        <f t="shared" si="268"/>
        <v>1.5384615384615385E-2</v>
      </c>
      <c r="AJ1575" s="97">
        <f t="shared" si="269"/>
        <v>1.5384615384615385E-2</v>
      </c>
      <c r="AK1575" s="97">
        <f t="shared" si="270"/>
        <v>3.2733224222585927E-2</v>
      </c>
    </row>
    <row r="1576" spans="1:37" ht="25.4" customHeight="1" thickTop="1" thickBot="1" x14ac:dyDescent="0.3">
      <c r="A1576" s="323" t="s">
        <v>1359</v>
      </c>
      <c r="B1576" s="324" t="s">
        <v>1360</v>
      </c>
      <c r="C1576" s="324" t="s">
        <v>1360</v>
      </c>
      <c r="D1576" s="324" t="s">
        <v>1360</v>
      </c>
      <c r="E1576" s="324" t="s">
        <v>1360</v>
      </c>
      <c r="F1576" s="324" t="s">
        <v>1360</v>
      </c>
      <c r="G1576" s="324" t="s">
        <v>1360</v>
      </c>
      <c r="H1576" s="324" t="s">
        <v>1360</v>
      </c>
      <c r="I1576" s="324" t="s">
        <v>1360</v>
      </c>
      <c r="J1576" s="324" t="s">
        <v>1360</v>
      </c>
      <c r="K1576" s="324" t="s">
        <v>1360</v>
      </c>
      <c r="L1576" s="324" t="s">
        <v>1360</v>
      </c>
      <c r="M1576" s="324" t="s">
        <v>1360</v>
      </c>
      <c r="N1576" s="324" t="s">
        <v>1360</v>
      </c>
      <c r="O1576" s="324" t="s">
        <v>1360</v>
      </c>
      <c r="P1576" s="324" t="s">
        <v>1360</v>
      </c>
      <c r="Q1576" s="324"/>
      <c r="R1576" s="324"/>
      <c r="S1576" s="324"/>
      <c r="T1576" s="324"/>
      <c r="U1576" s="324"/>
      <c r="V1576" s="324"/>
      <c r="W1576" s="324"/>
      <c r="X1576" s="324"/>
      <c r="Y1576" s="324"/>
      <c r="Z1576" s="324"/>
      <c r="AA1576" s="324"/>
      <c r="AB1576" s="324"/>
      <c r="AC1576" s="325"/>
      <c r="AD1576" s="94">
        <f>'Art. 121'!Q1512</f>
        <v>2</v>
      </c>
      <c r="AE1576" s="95">
        <f t="shared" si="264"/>
        <v>3.2733224222585927E-2</v>
      </c>
      <c r="AF1576">
        <f t="shared" si="265"/>
        <v>1</v>
      </c>
      <c r="AG1576" s="92">
        <f t="shared" si="266"/>
        <v>1</v>
      </c>
      <c r="AH1576" s="96">
        <f t="shared" si="267"/>
        <v>1</v>
      </c>
      <c r="AI1576" s="97">
        <f t="shared" si="268"/>
        <v>1.5384615384615385E-2</v>
      </c>
      <c r="AJ1576" s="97">
        <f t="shared" si="269"/>
        <v>1.5384615384615385E-2</v>
      </c>
      <c r="AK1576" s="97">
        <f t="shared" si="270"/>
        <v>3.2733224222585927E-2</v>
      </c>
    </row>
    <row r="1577" spans="1:37" ht="25.4" customHeight="1" thickTop="1" thickBot="1" x14ac:dyDescent="0.3">
      <c r="A1577" s="323" t="s">
        <v>1361</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4">
        <f>'Art. 121'!Q1513</f>
        <v>2</v>
      </c>
      <c r="AE1577" s="95">
        <f t="shared" si="264"/>
        <v>3.2733224222585927E-2</v>
      </c>
      <c r="AF1577">
        <f t="shared" si="265"/>
        <v>1</v>
      </c>
      <c r="AG1577" s="92">
        <f t="shared" si="266"/>
        <v>1</v>
      </c>
      <c r="AH1577" s="96">
        <f t="shared" si="267"/>
        <v>1</v>
      </c>
      <c r="AI1577" s="97">
        <f t="shared" si="268"/>
        <v>1.5384615384615385E-2</v>
      </c>
      <c r="AJ1577" s="97">
        <f t="shared" si="269"/>
        <v>1.5384615384615385E-2</v>
      </c>
      <c r="AK1577" s="97">
        <f t="shared" si="270"/>
        <v>3.2733224222585927E-2</v>
      </c>
    </row>
    <row r="1578" spans="1:37" ht="25.4" customHeight="1" thickTop="1" thickBot="1" x14ac:dyDescent="0.3">
      <c r="A1578" s="323" t="s">
        <v>1362</v>
      </c>
      <c r="B1578" s="324" t="s">
        <v>1363</v>
      </c>
      <c r="C1578" s="324" t="s">
        <v>1363</v>
      </c>
      <c r="D1578" s="324" t="s">
        <v>1363</v>
      </c>
      <c r="E1578" s="324" t="s">
        <v>1363</v>
      </c>
      <c r="F1578" s="324" t="s">
        <v>1363</v>
      </c>
      <c r="G1578" s="324" t="s">
        <v>1363</v>
      </c>
      <c r="H1578" s="324" t="s">
        <v>1363</v>
      </c>
      <c r="I1578" s="324" t="s">
        <v>1363</v>
      </c>
      <c r="J1578" s="324" t="s">
        <v>1363</v>
      </c>
      <c r="K1578" s="324" t="s">
        <v>1363</v>
      </c>
      <c r="L1578" s="324" t="s">
        <v>1363</v>
      </c>
      <c r="M1578" s="324" t="s">
        <v>1363</v>
      </c>
      <c r="N1578" s="324" t="s">
        <v>1363</v>
      </c>
      <c r="O1578" s="324" t="s">
        <v>1363</v>
      </c>
      <c r="P1578" s="324" t="s">
        <v>1363</v>
      </c>
      <c r="Q1578" s="324"/>
      <c r="R1578" s="324"/>
      <c r="S1578" s="324"/>
      <c r="T1578" s="324"/>
      <c r="U1578" s="324"/>
      <c r="V1578" s="324"/>
      <c r="W1578" s="324"/>
      <c r="X1578" s="324"/>
      <c r="Y1578" s="324"/>
      <c r="Z1578" s="324"/>
      <c r="AA1578" s="324"/>
      <c r="AB1578" s="324"/>
      <c r="AC1578" s="325"/>
      <c r="AD1578" s="94">
        <f>'Art. 121'!Q1514</f>
        <v>2</v>
      </c>
      <c r="AE1578" s="95">
        <f t="shared" si="264"/>
        <v>3.2733224222585927E-2</v>
      </c>
      <c r="AF1578">
        <f t="shared" si="265"/>
        <v>1</v>
      </c>
      <c r="AG1578" s="92">
        <f t="shared" si="266"/>
        <v>1</v>
      </c>
      <c r="AH1578" s="96">
        <f t="shared" si="267"/>
        <v>1</v>
      </c>
      <c r="AI1578" s="97">
        <f t="shared" si="268"/>
        <v>1.5384615384615385E-2</v>
      </c>
      <c r="AJ1578" s="97">
        <f t="shared" si="269"/>
        <v>1.5384615384615385E-2</v>
      </c>
      <c r="AK1578" s="97">
        <f t="shared" si="270"/>
        <v>3.2733224222585927E-2</v>
      </c>
    </row>
    <row r="1579" spans="1:37" ht="25.4" customHeight="1" thickTop="1" thickBot="1" x14ac:dyDescent="0.3">
      <c r="A1579" s="323" t="s">
        <v>1364</v>
      </c>
      <c r="B1579" s="324" t="s">
        <v>1365</v>
      </c>
      <c r="C1579" s="324" t="s">
        <v>1365</v>
      </c>
      <c r="D1579" s="324" t="s">
        <v>1365</v>
      </c>
      <c r="E1579" s="324" t="s">
        <v>1365</v>
      </c>
      <c r="F1579" s="324" t="s">
        <v>1365</v>
      </c>
      <c r="G1579" s="324" t="s">
        <v>1365</v>
      </c>
      <c r="H1579" s="324" t="s">
        <v>1365</v>
      </c>
      <c r="I1579" s="324" t="s">
        <v>1365</v>
      </c>
      <c r="J1579" s="324" t="s">
        <v>1365</v>
      </c>
      <c r="K1579" s="324" t="s">
        <v>1365</v>
      </c>
      <c r="L1579" s="324" t="s">
        <v>1365</v>
      </c>
      <c r="M1579" s="324" t="s">
        <v>1365</v>
      </c>
      <c r="N1579" s="324" t="s">
        <v>1365</v>
      </c>
      <c r="O1579" s="324" t="s">
        <v>1365</v>
      </c>
      <c r="P1579" s="324" t="s">
        <v>1365</v>
      </c>
      <c r="Q1579" s="324"/>
      <c r="R1579" s="324"/>
      <c r="S1579" s="324"/>
      <c r="T1579" s="324"/>
      <c r="U1579" s="324"/>
      <c r="V1579" s="324"/>
      <c r="W1579" s="324"/>
      <c r="X1579" s="324"/>
      <c r="Y1579" s="324"/>
      <c r="Z1579" s="324"/>
      <c r="AA1579" s="324"/>
      <c r="AB1579" s="324"/>
      <c r="AC1579" s="325"/>
      <c r="AD1579" s="94">
        <f>'Art. 121'!Q1515</f>
        <v>2</v>
      </c>
      <c r="AE1579" s="95">
        <f t="shared" si="264"/>
        <v>3.2733224222585927E-2</v>
      </c>
      <c r="AF1579">
        <f t="shared" si="265"/>
        <v>1</v>
      </c>
      <c r="AG1579" s="92">
        <f t="shared" si="266"/>
        <v>1</v>
      </c>
      <c r="AH1579" s="96">
        <f t="shared" si="267"/>
        <v>1</v>
      </c>
      <c r="AI1579" s="97">
        <f t="shared" si="268"/>
        <v>1.5384615384615385E-2</v>
      </c>
      <c r="AJ1579" s="97">
        <f t="shared" si="269"/>
        <v>1.5384615384615385E-2</v>
      </c>
      <c r="AK1579" s="97">
        <f t="shared" si="270"/>
        <v>3.2733224222585927E-2</v>
      </c>
    </row>
    <row r="1580" spans="1:37" ht="25.4" customHeight="1" thickTop="1" thickBot="1" x14ac:dyDescent="0.3">
      <c r="A1580" s="323" t="s">
        <v>1366</v>
      </c>
      <c r="B1580" s="324" t="s">
        <v>1367</v>
      </c>
      <c r="C1580" s="324" t="s">
        <v>1367</v>
      </c>
      <c r="D1580" s="324" t="s">
        <v>1367</v>
      </c>
      <c r="E1580" s="324" t="s">
        <v>1367</v>
      </c>
      <c r="F1580" s="324" t="s">
        <v>1367</v>
      </c>
      <c r="G1580" s="324" t="s">
        <v>1367</v>
      </c>
      <c r="H1580" s="324" t="s">
        <v>1367</v>
      </c>
      <c r="I1580" s="324" t="s">
        <v>1367</v>
      </c>
      <c r="J1580" s="324" t="s">
        <v>1367</v>
      </c>
      <c r="K1580" s="324" t="s">
        <v>1367</v>
      </c>
      <c r="L1580" s="324" t="s">
        <v>1367</v>
      </c>
      <c r="M1580" s="324" t="s">
        <v>1367</v>
      </c>
      <c r="N1580" s="324" t="s">
        <v>1367</v>
      </c>
      <c r="O1580" s="324" t="s">
        <v>1367</v>
      </c>
      <c r="P1580" s="324" t="s">
        <v>1367</v>
      </c>
      <c r="Q1580" s="324"/>
      <c r="R1580" s="324"/>
      <c r="S1580" s="324"/>
      <c r="T1580" s="324"/>
      <c r="U1580" s="324"/>
      <c r="V1580" s="324"/>
      <c r="W1580" s="324"/>
      <c r="X1580" s="324"/>
      <c r="Y1580" s="324"/>
      <c r="Z1580" s="324"/>
      <c r="AA1580" s="324"/>
      <c r="AB1580" s="324"/>
      <c r="AC1580" s="325"/>
      <c r="AD1580" s="94">
        <f>'Art. 121'!Q1516</f>
        <v>2</v>
      </c>
      <c r="AE1580" s="95">
        <f t="shared" si="264"/>
        <v>3.2733224222585927E-2</v>
      </c>
      <c r="AF1580">
        <f t="shared" si="265"/>
        <v>1</v>
      </c>
      <c r="AG1580" s="92">
        <f t="shared" si="266"/>
        <v>1</v>
      </c>
      <c r="AH1580" s="96">
        <f t="shared" si="267"/>
        <v>1</v>
      </c>
      <c r="AI1580" s="97">
        <f t="shared" si="268"/>
        <v>1.5384615384615385E-2</v>
      </c>
      <c r="AJ1580" s="97">
        <f t="shared" si="269"/>
        <v>1.5384615384615385E-2</v>
      </c>
      <c r="AK1580" s="97">
        <f t="shared" si="270"/>
        <v>3.2733224222585927E-2</v>
      </c>
    </row>
    <row r="1581" spans="1:37" ht="25.4" customHeight="1" thickTop="1" thickBot="1" x14ac:dyDescent="0.3">
      <c r="A1581" s="323" t="s">
        <v>1368</v>
      </c>
      <c r="B1581" s="324" t="s">
        <v>1369</v>
      </c>
      <c r="C1581" s="324" t="s">
        <v>1369</v>
      </c>
      <c r="D1581" s="324" t="s">
        <v>1369</v>
      </c>
      <c r="E1581" s="324" t="s">
        <v>1369</v>
      </c>
      <c r="F1581" s="324" t="s">
        <v>1369</v>
      </c>
      <c r="G1581" s="324" t="s">
        <v>1369</v>
      </c>
      <c r="H1581" s="324" t="s">
        <v>1369</v>
      </c>
      <c r="I1581" s="324" t="s">
        <v>1369</v>
      </c>
      <c r="J1581" s="324" t="s">
        <v>1369</v>
      </c>
      <c r="K1581" s="324" t="s">
        <v>1369</v>
      </c>
      <c r="L1581" s="324" t="s">
        <v>1369</v>
      </c>
      <c r="M1581" s="324" t="s">
        <v>1369</v>
      </c>
      <c r="N1581" s="324" t="s">
        <v>1369</v>
      </c>
      <c r="O1581" s="324" t="s">
        <v>1369</v>
      </c>
      <c r="P1581" s="324" t="s">
        <v>1369</v>
      </c>
      <c r="Q1581" s="324"/>
      <c r="R1581" s="324"/>
      <c r="S1581" s="324"/>
      <c r="T1581" s="324"/>
      <c r="U1581" s="324"/>
      <c r="V1581" s="324"/>
      <c r="W1581" s="324"/>
      <c r="X1581" s="324"/>
      <c r="Y1581" s="324"/>
      <c r="Z1581" s="324"/>
      <c r="AA1581" s="324"/>
      <c r="AB1581" s="324"/>
      <c r="AC1581" s="325"/>
      <c r="AD1581" s="94">
        <f>'Art. 121'!Q1517</f>
        <v>2</v>
      </c>
      <c r="AE1581" s="95">
        <f t="shared" si="264"/>
        <v>3.2733224222585927E-2</v>
      </c>
      <c r="AF1581">
        <f t="shared" si="265"/>
        <v>1</v>
      </c>
      <c r="AG1581" s="92">
        <f t="shared" si="266"/>
        <v>1</v>
      </c>
      <c r="AH1581" s="96">
        <f t="shared" si="267"/>
        <v>1</v>
      </c>
      <c r="AI1581" s="97">
        <f t="shared" si="268"/>
        <v>1.5384615384615385E-2</v>
      </c>
      <c r="AJ1581" s="97">
        <f t="shared" si="269"/>
        <v>1.5384615384615385E-2</v>
      </c>
      <c r="AK1581" s="97">
        <f t="shared" si="270"/>
        <v>3.2733224222585927E-2</v>
      </c>
    </row>
    <row r="1582" spans="1:37" ht="25.4" customHeight="1" thickTop="1" thickBot="1" x14ac:dyDescent="0.3">
      <c r="A1582" s="323" t="s">
        <v>1370</v>
      </c>
      <c r="B1582" s="324" t="s">
        <v>1371</v>
      </c>
      <c r="C1582" s="324" t="s">
        <v>1371</v>
      </c>
      <c r="D1582" s="324" t="s">
        <v>1371</v>
      </c>
      <c r="E1582" s="324" t="s">
        <v>1371</v>
      </c>
      <c r="F1582" s="324" t="s">
        <v>1371</v>
      </c>
      <c r="G1582" s="324" t="s">
        <v>1371</v>
      </c>
      <c r="H1582" s="324" t="s">
        <v>1371</v>
      </c>
      <c r="I1582" s="324" t="s">
        <v>1371</v>
      </c>
      <c r="J1582" s="324" t="s">
        <v>1371</v>
      </c>
      <c r="K1582" s="324" t="s">
        <v>1371</v>
      </c>
      <c r="L1582" s="324" t="s">
        <v>1371</v>
      </c>
      <c r="M1582" s="324" t="s">
        <v>1371</v>
      </c>
      <c r="N1582" s="324" t="s">
        <v>1371</v>
      </c>
      <c r="O1582" s="324" t="s">
        <v>1371</v>
      </c>
      <c r="P1582" s="324" t="s">
        <v>1371</v>
      </c>
      <c r="Q1582" s="324"/>
      <c r="R1582" s="324"/>
      <c r="S1582" s="324"/>
      <c r="T1582" s="324"/>
      <c r="U1582" s="324"/>
      <c r="V1582" s="324"/>
      <c r="W1582" s="324"/>
      <c r="X1582" s="324"/>
      <c r="Y1582" s="324"/>
      <c r="Z1582" s="324"/>
      <c r="AA1582" s="324"/>
      <c r="AB1582" s="324"/>
      <c r="AC1582" s="325"/>
      <c r="AD1582" s="94">
        <f>'Art. 121'!Q1518</f>
        <v>2</v>
      </c>
      <c r="AE1582" s="95">
        <f t="shared" si="264"/>
        <v>3.2733224222585927E-2</v>
      </c>
      <c r="AF1582">
        <f t="shared" si="265"/>
        <v>1</v>
      </c>
      <c r="AG1582" s="92">
        <f t="shared" si="266"/>
        <v>1</v>
      </c>
      <c r="AH1582" s="96">
        <f t="shared" si="267"/>
        <v>1</v>
      </c>
      <c r="AI1582" s="97">
        <f t="shared" si="268"/>
        <v>1.5384615384615385E-2</v>
      </c>
      <c r="AJ1582" s="97">
        <f t="shared" si="269"/>
        <v>1.5384615384615385E-2</v>
      </c>
      <c r="AK1582" s="97">
        <f t="shared" si="270"/>
        <v>3.2733224222585927E-2</v>
      </c>
    </row>
    <row r="1583" spans="1:37" ht="25.4" customHeight="1" thickTop="1" thickBot="1" x14ac:dyDescent="0.3">
      <c r="A1583" s="323" t="s">
        <v>1372</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4">
        <f>'Art. 121'!Q1519</f>
        <v>2</v>
      </c>
      <c r="AE1583" s="95">
        <f t="shared" si="264"/>
        <v>3.2733224222585927E-2</v>
      </c>
      <c r="AF1583">
        <f t="shared" si="265"/>
        <v>1</v>
      </c>
      <c r="AG1583" s="92">
        <f t="shared" si="266"/>
        <v>1</v>
      </c>
      <c r="AH1583" s="96">
        <f t="shared" si="267"/>
        <v>1</v>
      </c>
      <c r="AI1583" s="97">
        <f t="shared" si="268"/>
        <v>1.5384615384615385E-2</v>
      </c>
      <c r="AJ1583" s="97">
        <f t="shared" si="269"/>
        <v>1.5384615384615385E-2</v>
      </c>
      <c r="AK1583" s="97">
        <f t="shared" si="270"/>
        <v>3.2733224222585927E-2</v>
      </c>
    </row>
    <row r="1584" spans="1:37" ht="25.4" customHeight="1" thickTop="1" thickBot="1" x14ac:dyDescent="0.3">
      <c r="A1584" s="323" t="s">
        <v>1373</v>
      </c>
      <c r="B1584" s="324" t="s">
        <v>1373</v>
      </c>
      <c r="C1584" s="324" t="s">
        <v>1373</v>
      </c>
      <c r="D1584" s="324" t="s">
        <v>1373</v>
      </c>
      <c r="E1584" s="324" t="s">
        <v>1373</v>
      </c>
      <c r="F1584" s="324" t="s">
        <v>1373</v>
      </c>
      <c r="G1584" s="324" t="s">
        <v>1373</v>
      </c>
      <c r="H1584" s="324" t="s">
        <v>1373</v>
      </c>
      <c r="I1584" s="324" t="s">
        <v>1373</v>
      </c>
      <c r="J1584" s="324" t="s">
        <v>1373</v>
      </c>
      <c r="K1584" s="324" t="s">
        <v>1373</v>
      </c>
      <c r="L1584" s="324" t="s">
        <v>1373</v>
      </c>
      <c r="M1584" s="324" t="s">
        <v>1373</v>
      </c>
      <c r="N1584" s="324" t="s">
        <v>1373</v>
      </c>
      <c r="O1584" s="324" t="s">
        <v>1373</v>
      </c>
      <c r="P1584" s="324" t="s">
        <v>1373</v>
      </c>
      <c r="Q1584" s="324"/>
      <c r="R1584" s="324"/>
      <c r="S1584" s="324"/>
      <c r="T1584" s="324"/>
      <c r="U1584" s="324"/>
      <c r="V1584" s="324"/>
      <c r="W1584" s="324"/>
      <c r="X1584" s="324"/>
      <c r="Y1584" s="324"/>
      <c r="Z1584" s="324"/>
      <c r="AA1584" s="324"/>
      <c r="AB1584" s="324"/>
      <c r="AC1584" s="325"/>
      <c r="AD1584" s="94">
        <f>'Art. 121'!Q1520</f>
        <v>2</v>
      </c>
      <c r="AE1584" s="95">
        <f t="shared" si="264"/>
        <v>3.2733224222585927E-2</v>
      </c>
      <c r="AF1584">
        <f t="shared" si="265"/>
        <v>1</v>
      </c>
      <c r="AG1584" s="92">
        <f t="shared" si="266"/>
        <v>1</v>
      </c>
      <c r="AH1584" s="96">
        <f t="shared" si="267"/>
        <v>1</v>
      </c>
      <c r="AI1584" s="97">
        <f t="shared" si="268"/>
        <v>1.5384615384615385E-2</v>
      </c>
      <c r="AJ1584" s="97">
        <f t="shared" si="269"/>
        <v>1.5384615384615385E-2</v>
      </c>
      <c r="AK1584" s="97">
        <f t="shared" si="270"/>
        <v>3.2733224222585927E-2</v>
      </c>
    </row>
    <row r="1585" spans="1:37" ht="25.4" customHeight="1" thickTop="1" thickBot="1" x14ac:dyDescent="0.3">
      <c r="A1585" s="323" t="s">
        <v>1374</v>
      </c>
      <c r="B1585" s="324" t="s">
        <v>1375</v>
      </c>
      <c r="C1585" s="324" t="s">
        <v>1375</v>
      </c>
      <c r="D1585" s="324" t="s">
        <v>1375</v>
      </c>
      <c r="E1585" s="324" t="s">
        <v>1375</v>
      </c>
      <c r="F1585" s="324" t="s">
        <v>1375</v>
      </c>
      <c r="G1585" s="324" t="s">
        <v>1375</v>
      </c>
      <c r="H1585" s="324" t="s">
        <v>1375</v>
      </c>
      <c r="I1585" s="324" t="s">
        <v>1375</v>
      </c>
      <c r="J1585" s="324" t="s">
        <v>1375</v>
      </c>
      <c r="K1585" s="324" t="s">
        <v>1375</v>
      </c>
      <c r="L1585" s="324" t="s">
        <v>1375</v>
      </c>
      <c r="M1585" s="324" t="s">
        <v>1375</v>
      </c>
      <c r="N1585" s="324" t="s">
        <v>1375</v>
      </c>
      <c r="O1585" s="324" t="s">
        <v>1375</v>
      </c>
      <c r="P1585" s="324" t="s">
        <v>1375</v>
      </c>
      <c r="Q1585" s="324"/>
      <c r="R1585" s="324"/>
      <c r="S1585" s="324"/>
      <c r="T1585" s="324"/>
      <c r="U1585" s="324"/>
      <c r="V1585" s="324"/>
      <c r="W1585" s="324"/>
      <c r="X1585" s="324"/>
      <c r="Y1585" s="324"/>
      <c r="Z1585" s="324"/>
      <c r="AA1585" s="324"/>
      <c r="AB1585" s="324"/>
      <c r="AC1585" s="325"/>
      <c r="AD1585" s="94">
        <f>'Art. 121'!Q1521</f>
        <v>2</v>
      </c>
      <c r="AE1585" s="95">
        <f t="shared" si="264"/>
        <v>3.2733224222585927E-2</v>
      </c>
      <c r="AF1585">
        <f t="shared" si="265"/>
        <v>1</v>
      </c>
      <c r="AG1585" s="92">
        <f t="shared" si="266"/>
        <v>1</v>
      </c>
      <c r="AH1585" s="96">
        <f t="shared" si="267"/>
        <v>1</v>
      </c>
      <c r="AI1585" s="97">
        <f t="shared" si="268"/>
        <v>1.5384615384615385E-2</v>
      </c>
      <c r="AJ1585" s="97">
        <f t="shared" si="269"/>
        <v>1.5384615384615385E-2</v>
      </c>
      <c r="AK1585" s="97">
        <f t="shared" si="270"/>
        <v>3.2733224222585927E-2</v>
      </c>
    </row>
    <row r="1586" spans="1:37" ht="25.4" customHeight="1" thickTop="1" thickBot="1" x14ac:dyDescent="0.3">
      <c r="A1586" s="323" t="s">
        <v>1376</v>
      </c>
      <c r="B1586" s="324" t="s">
        <v>1377</v>
      </c>
      <c r="C1586" s="324" t="s">
        <v>1377</v>
      </c>
      <c r="D1586" s="324" t="s">
        <v>1377</v>
      </c>
      <c r="E1586" s="324" t="s">
        <v>1377</v>
      </c>
      <c r="F1586" s="324" t="s">
        <v>1377</v>
      </c>
      <c r="G1586" s="324" t="s">
        <v>1377</v>
      </c>
      <c r="H1586" s="324" t="s">
        <v>1377</v>
      </c>
      <c r="I1586" s="324" t="s">
        <v>1377</v>
      </c>
      <c r="J1586" s="324" t="s">
        <v>1377</v>
      </c>
      <c r="K1586" s="324" t="s">
        <v>1377</v>
      </c>
      <c r="L1586" s="324" t="s">
        <v>1377</v>
      </c>
      <c r="M1586" s="324" t="s">
        <v>1377</v>
      </c>
      <c r="N1586" s="324" t="s">
        <v>1377</v>
      </c>
      <c r="O1586" s="324" t="s">
        <v>1377</v>
      </c>
      <c r="P1586" s="324" t="s">
        <v>1377</v>
      </c>
      <c r="Q1586" s="324"/>
      <c r="R1586" s="324"/>
      <c r="S1586" s="324"/>
      <c r="T1586" s="324"/>
      <c r="U1586" s="324"/>
      <c r="V1586" s="324"/>
      <c r="W1586" s="324"/>
      <c r="X1586" s="324"/>
      <c r="Y1586" s="324"/>
      <c r="Z1586" s="324"/>
      <c r="AA1586" s="324"/>
      <c r="AB1586" s="324"/>
      <c r="AC1586" s="325"/>
      <c r="AD1586" s="94">
        <f>'Art. 121'!Q1522</f>
        <v>2</v>
      </c>
      <c r="AE1586" s="95">
        <f t="shared" si="264"/>
        <v>3.2733224222585927E-2</v>
      </c>
      <c r="AF1586">
        <f t="shared" si="265"/>
        <v>1</v>
      </c>
      <c r="AG1586" s="92">
        <f t="shared" si="266"/>
        <v>1</v>
      </c>
      <c r="AH1586" s="96">
        <f t="shared" si="267"/>
        <v>1</v>
      </c>
      <c r="AI1586" s="97">
        <f t="shared" si="268"/>
        <v>1.5384615384615385E-2</v>
      </c>
      <c r="AJ1586" s="97">
        <f t="shared" si="269"/>
        <v>1.5384615384615385E-2</v>
      </c>
      <c r="AK1586" s="97">
        <f t="shared" si="270"/>
        <v>3.2733224222585927E-2</v>
      </c>
    </row>
    <row r="1587" spans="1:37" ht="25.4" customHeight="1" thickTop="1" thickBot="1" x14ac:dyDescent="0.3">
      <c r="A1587" s="323" t="s">
        <v>1378</v>
      </c>
      <c r="B1587" s="324" t="s">
        <v>1377</v>
      </c>
      <c r="C1587" s="324" t="s">
        <v>1377</v>
      </c>
      <c r="D1587" s="324" t="s">
        <v>1377</v>
      </c>
      <c r="E1587" s="324" t="s">
        <v>1377</v>
      </c>
      <c r="F1587" s="324" t="s">
        <v>1377</v>
      </c>
      <c r="G1587" s="324" t="s">
        <v>1377</v>
      </c>
      <c r="H1587" s="324" t="s">
        <v>1377</v>
      </c>
      <c r="I1587" s="324" t="s">
        <v>1377</v>
      </c>
      <c r="J1587" s="324" t="s">
        <v>1377</v>
      </c>
      <c r="K1587" s="324" t="s">
        <v>1377</v>
      </c>
      <c r="L1587" s="324" t="s">
        <v>1377</v>
      </c>
      <c r="M1587" s="324" t="s">
        <v>1377</v>
      </c>
      <c r="N1587" s="324" t="s">
        <v>1377</v>
      </c>
      <c r="O1587" s="324" t="s">
        <v>1377</v>
      </c>
      <c r="P1587" s="324" t="s">
        <v>1377</v>
      </c>
      <c r="Q1587" s="324"/>
      <c r="R1587" s="324"/>
      <c r="S1587" s="324"/>
      <c r="T1587" s="324"/>
      <c r="U1587" s="324"/>
      <c r="V1587" s="324"/>
      <c r="W1587" s="324"/>
      <c r="X1587" s="324"/>
      <c r="Y1587" s="324"/>
      <c r="Z1587" s="324"/>
      <c r="AA1587" s="324"/>
      <c r="AB1587" s="324"/>
      <c r="AC1587" s="325"/>
      <c r="AD1587" s="94">
        <f>'Art. 121'!Q1523</f>
        <v>2</v>
      </c>
      <c r="AE1587" s="95">
        <f t="shared" si="264"/>
        <v>3.2733224222585927E-2</v>
      </c>
      <c r="AF1587">
        <f t="shared" si="265"/>
        <v>1</v>
      </c>
      <c r="AG1587" s="92">
        <f t="shared" si="266"/>
        <v>1</v>
      </c>
      <c r="AH1587" s="96">
        <f t="shared" si="267"/>
        <v>1</v>
      </c>
      <c r="AI1587" s="97">
        <f t="shared" si="268"/>
        <v>1.5384615384615385E-2</v>
      </c>
      <c r="AJ1587" s="97">
        <f t="shared" si="269"/>
        <v>1.5384615384615385E-2</v>
      </c>
      <c r="AK1587" s="97">
        <f t="shared" si="270"/>
        <v>3.2733224222585927E-2</v>
      </c>
    </row>
    <row r="1588" spans="1:37" ht="25.4" customHeight="1" thickTop="1" thickBot="1" x14ac:dyDescent="0.3">
      <c r="A1588" s="323" t="s">
        <v>1379</v>
      </c>
      <c r="B1588" s="324" t="s">
        <v>1380</v>
      </c>
      <c r="C1588" s="324" t="s">
        <v>1380</v>
      </c>
      <c r="D1588" s="324" t="s">
        <v>1380</v>
      </c>
      <c r="E1588" s="324" t="s">
        <v>1380</v>
      </c>
      <c r="F1588" s="324" t="s">
        <v>1380</v>
      </c>
      <c r="G1588" s="324" t="s">
        <v>1380</v>
      </c>
      <c r="H1588" s="324" t="s">
        <v>1380</v>
      </c>
      <c r="I1588" s="324" t="s">
        <v>1380</v>
      </c>
      <c r="J1588" s="324" t="s">
        <v>1380</v>
      </c>
      <c r="K1588" s="324" t="s">
        <v>1380</v>
      </c>
      <c r="L1588" s="324" t="s">
        <v>1380</v>
      </c>
      <c r="M1588" s="324" t="s">
        <v>1380</v>
      </c>
      <c r="N1588" s="324" t="s">
        <v>1380</v>
      </c>
      <c r="O1588" s="324" t="s">
        <v>1380</v>
      </c>
      <c r="P1588" s="324" t="s">
        <v>1380</v>
      </c>
      <c r="Q1588" s="324"/>
      <c r="R1588" s="324"/>
      <c r="S1588" s="324"/>
      <c r="T1588" s="324"/>
      <c r="U1588" s="324"/>
      <c r="V1588" s="324"/>
      <c r="W1588" s="324"/>
      <c r="X1588" s="324"/>
      <c r="Y1588" s="324"/>
      <c r="Z1588" s="324"/>
      <c r="AA1588" s="324"/>
      <c r="AB1588" s="324"/>
      <c r="AC1588" s="325"/>
      <c r="AD1588" s="94">
        <f>'Art. 121'!Q1525</f>
        <v>2</v>
      </c>
      <c r="AE1588" s="95">
        <f t="shared" si="264"/>
        <v>3.2733224222585927E-2</v>
      </c>
      <c r="AF1588">
        <f t="shared" si="265"/>
        <v>1</v>
      </c>
      <c r="AG1588" s="92">
        <f t="shared" si="266"/>
        <v>1</v>
      </c>
      <c r="AH1588" s="96">
        <f t="shared" si="267"/>
        <v>1</v>
      </c>
      <c r="AI1588" s="97">
        <f t="shared" si="268"/>
        <v>1.5384615384615385E-2</v>
      </c>
      <c r="AJ1588" s="97">
        <f t="shared" si="269"/>
        <v>1.5384615384615385E-2</v>
      </c>
      <c r="AK1588" s="97">
        <f t="shared" si="270"/>
        <v>3.2733224222585927E-2</v>
      </c>
    </row>
    <row r="1589" spans="1:37" ht="25.4" customHeight="1" thickTop="1" thickBot="1" x14ac:dyDescent="0.3">
      <c r="A1589" s="323" t="s">
        <v>1381</v>
      </c>
      <c r="B1589" s="324" t="s">
        <v>1382</v>
      </c>
      <c r="C1589" s="324" t="s">
        <v>1382</v>
      </c>
      <c r="D1589" s="324" t="s">
        <v>1382</v>
      </c>
      <c r="E1589" s="324" t="s">
        <v>1382</v>
      </c>
      <c r="F1589" s="324" t="s">
        <v>1382</v>
      </c>
      <c r="G1589" s="324" t="s">
        <v>1382</v>
      </c>
      <c r="H1589" s="324" t="s">
        <v>1382</v>
      </c>
      <c r="I1589" s="324" t="s">
        <v>1382</v>
      </c>
      <c r="J1589" s="324" t="s">
        <v>1382</v>
      </c>
      <c r="K1589" s="324" t="s">
        <v>1382</v>
      </c>
      <c r="L1589" s="324" t="s">
        <v>1382</v>
      </c>
      <c r="M1589" s="324" t="s">
        <v>1382</v>
      </c>
      <c r="N1589" s="324" t="s">
        <v>1382</v>
      </c>
      <c r="O1589" s="324" t="s">
        <v>1382</v>
      </c>
      <c r="P1589" s="324" t="s">
        <v>1382</v>
      </c>
      <c r="Q1589" s="324"/>
      <c r="R1589" s="324"/>
      <c r="S1589" s="324"/>
      <c r="T1589" s="324"/>
      <c r="U1589" s="324"/>
      <c r="V1589" s="324"/>
      <c r="W1589" s="324"/>
      <c r="X1589" s="324"/>
      <c r="Y1589" s="324"/>
      <c r="Z1589" s="324"/>
      <c r="AA1589" s="324"/>
      <c r="AB1589" s="324"/>
      <c r="AC1589" s="325"/>
      <c r="AD1589" s="94">
        <f>'Art. 121'!Q1526</f>
        <v>2</v>
      </c>
      <c r="AE1589" s="95">
        <f t="shared" si="264"/>
        <v>3.2733224222585927E-2</v>
      </c>
      <c r="AF1589">
        <f t="shared" si="265"/>
        <v>1</v>
      </c>
      <c r="AG1589" s="92">
        <f t="shared" si="266"/>
        <v>1</v>
      </c>
      <c r="AH1589" s="96">
        <f t="shared" si="267"/>
        <v>1</v>
      </c>
      <c r="AI1589" s="97">
        <f t="shared" si="268"/>
        <v>1.5384615384615385E-2</v>
      </c>
      <c r="AJ1589" s="97">
        <f t="shared" si="269"/>
        <v>1.5384615384615385E-2</v>
      </c>
      <c r="AK1589" s="97">
        <f t="shared" si="270"/>
        <v>3.2733224222585927E-2</v>
      </c>
    </row>
    <row r="1590" spans="1:37" ht="25.4" customHeight="1" thickTop="1" thickBot="1" x14ac:dyDescent="0.3">
      <c r="A1590" s="323" t="s">
        <v>1383</v>
      </c>
      <c r="B1590" s="324" t="s">
        <v>1384</v>
      </c>
      <c r="C1590" s="324" t="s">
        <v>1384</v>
      </c>
      <c r="D1590" s="324" t="s">
        <v>1384</v>
      </c>
      <c r="E1590" s="324" t="s">
        <v>1384</v>
      </c>
      <c r="F1590" s="324" t="s">
        <v>1384</v>
      </c>
      <c r="G1590" s="324" t="s">
        <v>1384</v>
      </c>
      <c r="H1590" s="324" t="s">
        <v>1384</v>
      </c>
      <c r="I1590" s="324" t="s">
        <v>1384</v>
      </c>
      <c r="J1590" s="324" t="s">
        <v>1384</v>
      </c>
      <c r="K1590" s="324" t="s">
        <v>1384</v>
      </c>
      <c r="L1590" s="324" t="s">
        <v>1384</v>
      </c>
      <c r="M1590" s="324" t="s">
        <v>1384</v>
      </c>
      <c r="N1590" s="324" t="s">
        <v>1384</v>
      </c>
      <c r="O1590" s="324" t="s">
        <v>1384</v>
      </c>
      <c r="P1590" s="324" t="s">
        <v>1384</v>
      </c>
      <c r="Q1590" s="324"/>
      <c r="R1590" s="324"/>
      <c r="S1590" s="324"/>
      <c r="T1590" s="324"/>
      <c r="U1590" s="324"/>
      <c r="V1590" s="324"/>
      <c r="W1590" s="324"/>
      <c r="X1590" s="324"/>
      <c r="Y1590" s="324"/>
      <c r="Z1590" s="324"/>
      <c r="AA1590" s="324"/>
      <c r="AB1590" s="324"/>
      <c r="AC1590" s="325"/>
      <c r="AD1590" s="94">
        <f>'Art. 121'!Q1527</f>
        <v>2</v>
      </c>
      <c r="AE1590" s="95">
        <f t="shared" si="264"/>
        <v>3.2733224222585927E-2</v>
      </c>
      <c r="AF1590">
        <f t="shared" si="265"/>
        <v>1</v>
      </c>
      <c r="AG1590" s="92">
        <f t="shared" si="266"/>
        <v>1</v>
      </c>
      <c r="AH1590" s="96">
        <f t="shared" si="267"/>
        <v>1</v>
      </c>
      <c r="AI1590" s="97">
        <f t="shared" si="268"/>
        <v>1.5384615384615385E-2</v>
      </c>
      <c r="AJ1590" s="97">
        <f t="shared" si="269"/>
        <v>1.5384615384615385E-2</v>
      </c>
      <c r="AK1590" s="97">
        <f t="shared" si="270"/>
        <v>3.2733224222585927E-2</v>
      </c>
    </row>
    <row r="1591" spans="1:37" ht="25.4" customHeight="1" thickTop="1" thickBot="1" x14ac:dyDescent="0.3">
      <c r="A1591" s="323" t="s">
        <v>1385</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4">
        <f>'Art. 121'!Q1528</f>
        <v>2</v>
      </c>
      <c r="AE1591" s="95">
        <f t="shared" si="264"/>
        <v>3.2733224222585927E-2</v>
      </c>
      <c r="AF1591">
        <f t="shared" si="265"/>
        <v>1</v>
      </c>
      <c r="AG1591" s="92">
        <f t="shared" si="266"/>
        <v>1</v>
      </c>
      <c r="AH1591" s="96">
        <f t="shared" si="267"/>
        <v>1</v>
      </c>
      <c r="AI1591" s="97">
        <f t="shared" si="268"/>
        <v>1.5384615384615385E-2</v>
      </c>
      <c r="AJ1591" s="97">
        <f t="shared" si="269"/>
        <v>1.5384615384615385E-2</v>
      </c>
      <c r="AK1591" s="97">
        <f t="shared" si="270"/>
        <v>3.2733224222585927E-2</v>
      </c>
    </row>
    <row r="1592" spans="1:37" ht="25.4" customHeight="1" thickTop="1" thickBot="1" x14ac:dyDescent="0.3">
      <c r="A1592" s="323" t="s">
        <v>1386</v>
      </c>
      <c r="B1592" s="324" t="s">
        <v>1387</v>
      </c>
      <c r="C1592" s="324" t="s">
        <v>1387</v>
      </c>
      <c r="D1592" s="324" t="s">
        <v>1387</v>
      </c>
      <c r="E1592" s="324" t="s">
        <v>1387</v>
      </c>
      <c r="F1592" s="324" t="s">
        <v>1387</v>
      </c>
      <c r="G1592" s="324" t="s">
        <v>1387</v>
      </c>
      <c r="H1592" s="324" t="s">
        <v>1387</v>
      </c>
      <c r="I1592" s="324" t="s">
        <v>1387</v>
      </c>
      <c r="J1592" s="324" t="s">
        <v>1387</v>
      </c>
      <c r="K1592" s="324" t="s">
        <v>1387</v>
      </c>
      <c r="L1592" s="324" t="s">
        <v>1387</v>
      </c>
      <c r="M1592" s="324" t="s">
        <v>1387</v>
      </c>
      <c r="N1592" s="324" t="s">
        <v>1387</v>
      </c>
      <c r="O1592" s="324" t="s">
        <v>1387</v>
      </c>
      <c r="P1592" s="324" t="s">
        <v>1387</v>
      </c>
      <c r="Q1592" s="324"/>
      <c r="R1592" s="324"/>
      <c r="S1592" s="324"/>
      <c r="T1592" s="324"/>
      <c r="U1592" s="324"/>
      <c r="V1592" s="324"/>
      <c r="W1592" s="324"/>
      <c r="X1592" s="324"/>
      <c r="Y1592" s="324"/>
      <c r="Z1592" s="324"/>
      <c r="AA1592" s="324"/>
      <c r="AB1592" s="324"/>
      <c r="AC1592" s="325"/>
      <c r="AD1592" s="94">
        <f>'Art. 121'!Q1529</f>
        <v>2</v>
      </c>
      <c r="AE1592" s="95">
        <f t="shared" si="264"/>
        <v>3.2733224222585927E-2</v>
      </c>
      <c r="AF1592">
        <f t="shared" si="265"/>
        <v>1</v>
      </c>
      <c r="AG1592" s="92">
        <f t="shared" si="266"/>
        <v>1</v>
      </c>
      <c r="AH1592" s="96">
        <f t="shared" si="267"/>
        <v>1</v>
      </c>
      <c r="AI1592" s="97">
        <f t="shared" si="268"/>
        <v>1.5384615384615385E-2</v>
      </c>
      <c r="AJ1592" s="97">
        <f t="shared" si="269"/>
        <v>1.5384615384615385E-2</v>
      </c>
      <c r="AK1592" s="97">
        <f t="shared" si="270"/>
        <v>3.2733224222585927E-2</v>
      </c>
    </row>
    <row r="1593" spans="1:37" ht="25.4" customHeight="1" thickTop="1" thickBot="1" x14ac:dyDescent="0.3">
      <c r="A1593" s="323" t="s">
        <v>1388</v>
      </c>
      <c r="B1593" s="324" t="s">
        <v>1389</v>
      </c>
      <c r="C1593" s="324" t="s">
        <v>1389</v>
      </c>
      <c r="D1593" s="324" t="s">
        <v>1389</v>
      </c>
      <c r="E1593" s="324" t="s">
        <v>1389</v>
      </c>
      <c r="F1593" s="324" t="s">
        <v>1389</v>
      </c>
      <c r="G1593" s="324" t="s">
        <v>1389</v>
      </c>
      <c r="H1593" s="324" t="s">
        <v>1389</v>
      </c>
      <c r="I1593" s="324" t="s">
        <v>1389</v>
      </c>
      <c r="J1593" s="324" t="s">
        <v>1389</v>
      </c>
      <c r="K1593" s="324" t="s">
        <v>1389</v>
      </c>
      <c r="L1593" s="324" t="s">
        <v>1389</v>
      </c>
      <c r="M1593" s="324" t="s">
        <v>1389</v>
      </c>
      <c r="N1593" s="324" t="s">
        <v>1389</v>
      </c>
      <c r="O1593" s="324" t="s">
        <v>1389</v>
      </c>
      <c r="P1593" s="324" t="s">
        <v>1389</v>
      </c>
      <c r="Q1593" s="324"/>
      <c r="R1593" s="324"/>
      <c r="S1593" s="324"/>
      <c r="T1593" s="324"/>
      <c r="U1593" s="324"/>
      <c r="V1593" s="324"/>
      <c r="W1593" s="324"/>
      <c r="X1593" s="324"/>
      <c r="Y1593" s="324"/>
      <c r="Z1593" s="324"/>
      <c r="AA1593" s="324"/>
      <c r="AB1593" s="324"/>
      <c r="AC1593" s="325"/>
      <c r="AD1593" s="94">
        <f>'Art. 121'!Q1530</f>
        <v>2</v>
      </c>
      <c r="AE1593" s="95">
        <f t="shared" si="264"/>
        <v>3.2733224222585927E-2</v>
      </c>
      <c r="AF1593">
        <f t="shared" si="265"/>
        <v>1</v>
      </c>
      <c r="AG1593" s="92">
        <f t="shared" si="266"/>
        <v>1</v>
      </c>
      <c r="AH1593" s="96">
        <f t="shared" si="267"/>
        <v>1</v>
      </c>
      <c r="AI1593" s="97">
        <f t="shared" si="268"/>
        <v>1.5384615384615385E-2</v>
      </c>
      <c r="AJ1593" s="97">
        <f t="shared" si="269"/>
        <v>1.5384615384615385E-2</v>
      </c>
      <c r="AK1593" s="97">
        <f t="shared" si="270"/>
        <v>3.2733224222585927E-2</v>
      </c>
    </row>
    <row r="1594" spans="1:37" ht="25.4" customHeight="1" thickTop="1" thickBot="1" x14ac:dyDescent="0.3">
      <c r="A1594" s="323" t="s">
        <v>1390</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4">
        <f>'Art. 121'!Q1531</f>
        <v>2</v>
      </c>
      <c r="AE1594" s="95">
        <f t="shared" si="264"/>
        <v>3.2733224222585927E-2</v>
      </c>
      <c r="AF1594">
        <f t="shared" si="265"/>
        <v>1</v>
      </c>
      <c r="AG1594" s="92">
        <f t="shared" si="266"/>
        <v>1</v>
      </c>
      <c r="AH1594" s="96">
        <f t="shared" si="267"/>
        <v>1</v>
      </c>
      <c r="AI1594" s="97">
        <f t="shared" si="268"/>
        <v>1.5384615384615385E-2</v>
      </c>
      <c r="AJ1594" s="97">
        <f t="shared" si="269"/>
        <v>1.5384615384615385E-2</v>
      </c>
      <c r="AK1594" s="97">
        <f t="shared" si="270"/>
        <v>3.2733224222585927E-2</v>
      </c>
    </row>
    <row r="1595" spans="1:37" ht="25.4" customHeight="1" thickTop="1" thickBot="1" x14ac:dyDescent="0.3">
      <c r="A1595" s="323" t="s">
        <v>1391</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4">
        <f>'Art. 121'!Q1532</f>
        <v>2</v>
      </c>
      <c r="AE1595" s="95">
        <f t="shared" si="264"/>
        <v>3.2733224222585927E-2</v>
      </c>
      <c r="AF1595">
        <f t="shared" si="265"/>
        <v>1</v>
      </c>
      <c r="AG1595" s="92">
        <f t="shared" si="266"/>
        <v>1</v>
      </c>
      <c r="AH1595" s="96">
        <f t="shared" si="267"/>
        <v>1</v>
      </c>
      <c r="AI1595" s="97">
        <f t="shared" si="268"/>
        <v>1.5384615384615385E-2</v>
      </c>
      <c r="AJ1595" s="97">
        <f t="shared" si="269"/>
        <v>1.5384615384615385E-2</v>
      </c>
      <c r="AK1595" s="97">
        <f t="shared" si="270"/>
        <v>3.2733224222585927E-2</v>
      </c>
    </row>
    <row r="1596" spans="1:37" ht="25.4" customHeight="1" thickTop="1" thickBot="1" x14ac:dyDescent="0.3">
      <c r="A1596" s="323" t="s">
        <v>1392</v>
      </c>
      <c r="B1596" s="324" t="s">
        <v>1393</v>
      </c>
      <c r="C1596" s="324" t="s">
        <v>1393</v>
      </c>
      <c r="D1596" s="324" t="s">
        <v>1393</v>
      </c>
      <c r="E1596" s="324" t="s">
        <v>1393</v>
      </c>
      <c r="F1596" s="324" t="s">
        <v>1393</v>
      </c>
      <c r="G1596" s="324" t="s">
        <v>1393</v>
      </c>
      <c r="H1596" s="324" t="s">
        <v>1393</v>
      </c>
      <c r="I1596" s="324" t="s">
        <v>1393</v>
      </c>
      <c r="J1596" s="324" t="s">
        <v>1393</v>
      </c>
      <c r="K1596" s="324" t="s">
        <v>1393</v>
      </c>
      <c r="L1596" s="324" t="s">
        <v>1393</v>
      </c>
      <c r="M1596" s="324" t="s">
        <v>1393</v>
      </c>
      <c r="N1596" s="324" t="s">
        <v>1393</v>
      </c>
      <c r="O1596" s="324" t="s">
        <v>1393</v>
      </c>
      <c r="P1596" s="324" t="s">
        <v>1393</v>
      </c>
      <c r="Q1596" s="324"/>
      <c r="R1596" s="324"/>
      <c r="S1596" s="324"/>
      <c r="T1596" s="324"/>
      <c r="U1596" s="324"/>
      <c r="V1596" s="324"/>
      <c r="W1596" s="324"/>
      <c r="X1596" s="324"/>
      <c r="Y1596" s="324"/>
      <c r="Z1596" s="324"/>
      <c r="AA1596" s="324"/>
      <c r="AB1596" s="324"/>
      <c r="AC1596" s="325"/>
      <c r="AD1596" s="94">
        <f>'Art. 121'!Q1533</f>
        <v>2</v>
      </c>
      <c r="AE1596" s="95">
        <f t="shared" si="264"/>
        <v>3.2733224222585927E-2</v>
      </c>
      <c r="AF1596">
        <f t="shared" si="265"/>
        <v>1</v>
      </c>
      <c r="AG1596" s="92">
        <f t="shared" si="266"/>
        <v>1</v>
      </c>
      <c r="AH1596" s="96">
        <f t="shared" si="267"/>
        <v>1</v>
      </c>
      <c r="AI1596" s="97">
        <f t="shared" si="268"/>
        <v>1.5384615384615385E-2</v>
      </c>
      <c r="AJ1596" s="97">
        <f t="shared" si="269"/>
        <v>1.5384615384615385E-2</v>
      </c>
      <c r="AK1596" s="97">
        <f t="shared" si="270"/>
        <v>3.2733224222585927E-2</v>
      </c>
    </row>
    <row r="1597" spans="1:37" ht="25.4" customHeight="1" thickTop="1" thickBot="1" x14ac:dyDescent="0.3">
      <c r="A1597" s="323" t="s">
        <v>1394</v>
      </c>
      <c r="B1597" s="324" t="s">
        <v>1395</v>
      </c>
      <c r="C1597" s="324" t="s">
        <v>1395</v>
      </c>
      <c r="D1597" s="324" t="s">
        <v>1395</v>
      </c>
      <c r="E1597" s="324" t="s">
        <v>1395</v>
      </c>
      <c r="F1597" s="324" t="s">
        <v>1395</v>
      </c>
      <c r="G1597" s="324" t="s">
        <v>1395</v>
      </c>
      <c r="H1597" s="324" t="s">
        <v>1395</v>
      </c>
      <c r="I1597" s="324" t="s">
        <v>1395</v>
      </c>
      <c r="J1597" s="324" t="s">
        <v>1395</v>
      </c>
      <c r="K1597" s="324" t="s">
        <v>1395</v>
      </c>
      <c r="L1597" s="324" t="s">
        <v>1395</v>
      </c>
      <c r="M1597" s="324" t="s">
        <v>1395</v>
      </c>
      <c r="N1597" s="324" t="s">
        <v>1395</v>
      </c>
      <c r="O1597" s="324" t="s">
        <v>1395</v>
      </c>
      <c r="P1597" s="324" t="s">
        <v>1395</v>
      </c>
      <c r="Q1597" s="324"/>
      <c r="R1597" s="324"/>
      <c r="S1597" s="324"/>
      <c r="T1597" s="324"/>
      <c r="U1597" s="324"/>
      <c r="V1597" s="324"/>
      <c r="W1597" s="324"/>
      <c r="X1597" s="324"/>
      <c r="Y1597" s="324"/>
      <c r="Z1597" s="324"/>
      <c r="AA1597" s="324"/>
      <c r="AB1597" s="324"/>
      <c r="AC1597" s="325"/>
      <c r="AD1597" s="94">
        <f>'Art. 121'!Q1534</f>
        <v>2</v>
      </c>
      <c r="AE1597" s="95">
        <f t="shared" si="264"/>
        <v>3.2733224222585927E-2</v>
      </c>
      <c r="AF1597">
        <f t="shared" si="265"/>
        <v>1</v>
      </c>
      <c r="AG1597" s="92">
        <f t="shared" si="266"/>
        <v>1</v>
      </c>
      <c r="AH1597" s="96">
        <f t="shared" si="267"/>
        <v>1</v>
      </c>
      <c r="AI1597" s="97">
        <f t="shared" si="268"/>
        <v>1.5384615384615385E-2</v>
      </c>
      <c r="AJ1597" s="97">
        <f t="shared" si="269"/>
        <v>1.5384615384615385E-2</v>
      </c>
      <c r="AK1597" s="97">
        <f t="shared" si="270"/>
        <v>3.2733224222585927E-2</v>
      </c>
    </row>
    <row r="1598" spans="1:37" ht="25.4" customHeight="1" thickTop="1" thickBot="1" x14ac:dyDescent="0.3">
      <c r="A1598" s="323" t="s">
        <v>1396</v>
      </c>
      <c r="B1598" s="324" t="s">
        <v>1397</v>
      </c>
      <c r="C1598" s="324" t="s">
        <v>1397</v>
      </c>
      <c r="D1598" s="324" t="s">
        <v>1397</v>
      </c>
      <c r="E1598" s="324" t="s">
        <v>1397</v>
      </c>
      <c r="F1598" s="324" t="s">
        <v>1397</v>
      </c>
      <c r="G1598" s="324" t="s">
        <v>1397</v>
      </c>
      <c r="H1598" s="324" t="s">
        <v>1397</v>
      </c>
      <c r="I1598" s="324" t="s">
        <v>1397</v>
      </c>
      <c r="J1598" s="324" t="s">
        <v>1397</v>
      </c>
      <c r="K1598" s="324" t="s">
        <v>1397</v>
      </c>
      <c r="L1598" s="324" t="s">
        <v>1397</v>
      </c>
      <c r="M1598" s="324" t="s">
        <v>1397</v>
      </c>
      <c r="N1598" s="324" t="s">
        <v>1397</v>
      </c>
      <c r="O1598" s="324" t="s">
        <v>1397</v>
      </c>
      <c r="P1598" s="324" t="s">
        <v>1397</v>
      </c>
      <c r="Q1598" s="324"/>
      <c r="R1598" s="324"/>
      <c r="S1598" s="324"/>
      <c r="T1598" s="324"/>
      <c r="U1598" s="324"/>
      <c r="V1598" s="324"/>
      <c r="W1598" s="324"/>
      <c r="X1598" s="324"/>
      <c r="Y1598" s="324"/>
      <c r="Z1598" s="324"/>
      <c r="AA1598" s="324"/>
      <c r="AB1598" s="324"/>
      <c r="AC1598" s="325"/>
      <c r="AD1598" s="94">
        <f>'Art. 121'!Q1535</f>
        <v>2</v>
      </c>
      <c r="AE1598" s="95">
        <f t="shared" si="264"/>
        <v>3.2733224222585927E-2</v>
      </c>
      <c r="AF1598">
        <f t="shared" si="265"/>
        <v>1</v>
      </c>
      <c r="AG1598" s="92">
        <f t="shared" si="266"/>
        <v>1</v>
      </c>
      <c r="AH1598" s="96">
        <f t="shared" si="267"/>
        <v>1</v>
      </c>
      <c r="AI1598" s="97">
        <f t="shared" si="268"/>
        <v>1.5384615384615385E-2</v>
      </c>
      <c r="AJ1598" s="97">
        <f t="shared" si="269"/>
        <v>1.5384615384615385E-2</v>
      </c>
      <c r="AK1598" s="97">
        <f t="shared" si="270"/>
        <v>3.2733224222585927E-2</v>
      </c>
    </row>
    <row r="1599" spans="1:37" ht="25.4" customHeight="1" thickTop="1" thickBot="1" x14ac:dyDescent="0.3">
      <c r="A1599" s="323" t="s">
        <v>1398</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4">
        <f>'Art. 121'!Q1536</f>
        <v>2</v>
      </c>
      <c r="AE1599" s="95">
        <f t="shared" si="264"/>
        <v>3.2733224222585927E-2</v>
      </c>
      <c r="AF1599">
        <f t="shared" si="265"/>
        <v>1</v>
      </c>
      <c r="AG1599" s="92">
        <f t="shared" si="266"/>
        <v>1</v>
      </c>
      <c r="AH1599" s="96">
        <f t="shared" si="267"/>
        <v>1</v>
      </c>
      <c r="AI1599" s="97">
        <f t="shared" si="268"/>
        <v>1.5384615384615385E-2</v>
      </c>
      <c r="AJ1599" s="97">
        <f t="shared" si="269"/>
        <v>1.5384615384615385E-2</v>
      </c>
      <c r="AK1599" s="97">
        <f t="shared" si="270"/>
        <v>3.2733224222585927E-2</v>
      </c>
    </row>
    <row r="1600" spans="1:37" ht="25.4" customHeight="1" thickTop="1" thickBot="1" x14ac:dyDescent="0.3">
      <c r="A1600" s="323" t="s">
        <v>1399</v>
      </c>
      <c r="B1600" s="324" t="s">
        <v>1400</v>
      </c>
      <c r="C1600" s="324" t="s">
        <v>1400</v>
      </c>
      <c r="D1600" s="324" t="s">
        <v>1400</v>
      </c>
      <c r="E1600" s="324" t="s">
        <v>1400</v>
      </c>
      <c r="F1600" s="324" t="s">
        <v>1400</v>
      </c>
      <c r="G1600" s="324" t="s">
        <v>1400</v>
      </c>
      <c r="H1600" s="324" t="s">
        <v>1400</v>
      </c>
      <c r="I1600" s="324" t="s">
        <v>1400</v>
      </c>
      <c r="J1600" s="324" t="s">
        <v>1400</v>
      </c>
      <c r="K1600" s="324" t="s">
        <v>1400</v>
      </c>
      <c r="L1600" s="324" t="s">
        <v>1400</v>
      </c>
      <c r="M1600" s="324" t="s">
        <v>1400</v>
      </c>
      <c r="N1600" s="324" t="s">
        <v>1400</v>
      </c>
      <c r="O1600" s="324" t="s">
        <v>1400</v>
      </c>
      <c r="P1600" s="324" t="s">
        <v>1400</v>
      </c>
      <c r="Q1600" s="324"/>
      <c r="R1600" s="324"/>
      <c r="S1600" s="324"/>
      <c r="T1600" s="324"/>
      <c r="U1600" s="324"/>
      <c r="V1600" s="324"/>
      <c r="W1600" s="324"/>
      <c r="X1600" s="324"/>
      <c r="Y1600" s="324"/>
      <c r="Z1600" s="324"/>
      <c r="AA1600" s="324"/>
      <c r="AB1600" s="324"/>
      <c r="AC1600" s="325"/>
      <c r="AD1600" s="94">
        <f>'Art. 121'!Q1537</f>
        <v>2</v>
      </c>
      <c r="AE1600" s="95">
        <f t="shared" si="264"/>
        <v>3.2733224222585927E-2</v>
      </c>
      <c r="AF1600">
        <f t="shared" si="265"/>
        <v>1</v>
      </c>
      <c r="AG1600" s="92">
        <f t="shared" si="266"/>
        <v>1</v>
      </c>
      <c r="AH1600" s="96">
        <f t="shared" si="267"/>
        <v>1</v>
      </c>
      <c r="AI1600" s="97">
        <f t="shared" si="268"/>
        <v>1.5384615384615385E-2</v>
      </c>
      <c r="AJ1600" s="97">
        <f t="shared" si="269"/>
        <v>1.5384615384615385E-2</v>
      </c>
      <c r="AK1600" s="97">
        <f t="shared" si="270"/>
        <v>3.2733224222585927E-2</v>
      </c>
    </row>
    <row r="1601" spans="1:37" ht="25.4" customHeight="1" thickTop="1" thickBot="1" x14ac:dyDescent="0.3">
      <c r="A1601" s="323" t="s">
        <v>1401</v>
      </c>
      <c r="B1601" s="324" t="s">
        <v>1402</v>
      </c>
      <c r="C1601" s="324" t="s">
        <v>1402</v>
      </c>
      <c r="D1601" s="324" t="s">
        <v>1402</v>
      </c>
      <c r="E1601" s="324" t="s">
        <v>1402</v>
      </c>
      <c r="F1601" s="324" t="s">
        <v>1402</v>
      </c>
      <c r="G1601" s="324" t="s">
        <v>1402</v>
      </c>
      <c r="H1601" s="324" t="s">
        <v>1402</v>
      </c>
      <c r="I1601" s="324" t="s">
        <v>1402</v>
      </c>
      <c r="J1601" s="324" t="s">
        <v>1402</v>
      </c>
      <c r="K1601" s="324" t="s">
        <v>1402</v>
      </c>
      <c r="L1601" s="324" t="s">
        <v>1402</v>
      </c>
      <c r="M1601" s="324" t="s">
        <v>1402</v>
      </c>
      <c r="N1601" s="324" t="s">
        <v>1402</v>
      </c>
      <c r="O1601" s="324" t="s">
        <v>1402</v>
      </c>
      <c r="P1601" s="324" t="s">
        <v>1402</v>
      </c>
      <c r="Q1601" s="324"/>
      <c r="R1601" s="324"/>
      <c r="S1601" s="324"/>
      <c r="T1601" s="324"/>
      <c r="U1601" s="324"/>
      <c r="V1601" s="324"/>
      <c r="W1601" s="324"/>
      <c r="X1601" s="324"/>
      <c r="Y1601" s="324"/>
      <c r="Z1601" s="324"/>
      <c r="AA1601" s="324"/>
      <c r="AB1601" s="324"/>
      <c r="AC1601" s="325"/>
      <c r="AD1601" s="94">
        <f>'Art. 121'!Q1538</f>
        <v>2</v>
      </c>
      <c r="AE1601" s="95">
        <f t="shared" si="264"/>
        <v>3.2733224222585927E-2</v>
      </c>
      <c r="AF1601">
        <f t="shared" si="265"/>
        <v>1</v>
      </c>
      <c r="AG1601" s="92">
        <f t="shared" si="266"/>
        <v>1</v>
      </c>
      <c r="AH1601" s="96">
        <f t="shared" si="267"/>
        <v>1</v>
      </c>
      <c r="AI1601" s="97">
        <f t="shared" si="268"/>
        <v>1.5384615384615385E-2</v>
      </c>
      <c r="AJ1601" s="97">
        <f t="shared" si="269"/>
        <v>1.5384615384615385E-2</v>
      </c>
      <c r="AK1601" s="97">
        <f t="shared" si="270"/>
        <v>3.2733224222585927E-2</v>
      </c>
    </row>
    <row r="1602" spans="1:37" ht="25.4" customHeight="1" thickTop="1" thickBot="1" x14ac:dyDescent="0.3">
      <c r="A1602" s="323" t="s">
        <v>1403</v>
      </c>
      <c r="B1602" s="324" t="s">
        <v>1402</v>
      </c>
      <c r="C1602" s="324" t="s">
        <v>1402</v>
      </c>
      <c r="D1602" s="324" t="s">
        <v>1402</v>
      </c>
      <c r="E1602" s="324" t="s">
        <v>1402</v>
      </c>
      <c r="F1602" s="324" t="s">
        <v>1402</v>
      </c>
      <c r="G1602" s="324" t="s">
        <v>1402</v>
      </c>
      <c r="H1602" s="324" t="s">
        <v>1402</v>
      </c>
      <c r="I1602" s="324" t="s">
        <v>1402</v>
      </c>
      <c r="J1602" s="324" t="s">
        <v>1402</v>
      </c>
      <c r="K1602" s="324" t="s">
        <v>1402</v>
      </c>
      <c r="L1602" s="324" t="s">
        <v>1402</v>
      </c>
      <c r="M1602" s="324" t="s">
        <v>1402</v>
      </c>
      <c r="N1602" s="324" t="s">
        <v>1402</v>
      </c>
      <c r="O1602" s="324" t="s">
        <v>1402</v>
      </c>
      <c r="P1602" s="324" t="s">
        <v>1402</v>
      </c>
      <c r="Q1602" s="324"/>
      <c r="R1602" s="324"/>
      <c r="S1602" s="324"/>
      <c r="T1602" s="324"/>
      <c r="U1602" s="324"/>
      <c r="V1602" s="324"/>
      <c r="W1602" s="324"/>
      <c r="X1602" s="324"/>
      <c r="Y1602" s="324"/>
      <c r="Z1602" s="324"/>
      <c r="AA1602" s="324"/>
      <c r="AB1602" s="324"/>
      <c r="AC1602" s="325"/>
      <c r="AD1602" s="94">
        <f>'Art. 121'!Q1540</f>
        <v>2</v>
      </c>
      <c r="AE1602" s="95">
        <f t="shared" si="264"/>
        <v>3.2733224222585927E-2</v>
      </c>
      <c r="AF1602">
        <f t="shared" si="265"/>
        <v>1</v>
      </c>
      <c r="AG1602" s="92">
        <f t="shared" si="266"/>
        <v>1</v>
      </c>
      <c r="AH1602" s="96">
        <f t="shared" si="267"/>
        <v>1</v>
      </c>
      <c r="AI1602" s="97">
        <f t="shared" si="268"/>
        <v>1.5384615384615385E-2</v>
      </c>
      <c r="AJ1602" s="97">
        <f t="shared" si="269"/>
        <v>1.5384615384615385E-2</v>
      </c>
      <c r="AK1602" s="97">
        <f t="shared" si="270"/>
        <v>3.2733224222585927E-2</v>
      </c>
    </row>
    <row r="1603" spans="1:37" ht="25.4" customHeight="1" thickTop="1" thickBot="1" x14ac:dyDescent="0.3">
      <c r="A1603" s="323" t="s">
        <v>1404</v>
      </c>
      <c r="B1603" s="324" t="s">
        <v>1405</v>
      </c>
      <c r="C1603" s="324" t="s">
        <v>1405</v>
      </c>
      <c r="D1603" s="324" t="s">
        <v>1405</v>
      </c>
      <c r="E1603" s="324" t="s">
        <v>1405</v>
      </c>
      <c r="F1603" s="324" t="s">
        <v>1405</v>
      </c>
      <c r="G1603" s="324" t="s">
        <v>1405</v>
      </c>
      <c r="H1603" s="324" t="s">
        <v>1405</v>
      </c>
      <c r="I1603" s="324" t="s">
        <v>1405</v>
      </c>
      <c r="J1603" s="324" t="s">
        <v>1405</v>
      </c>
      <c r="K1603" s="324" t="s">
        <v>1405</v>
      </c>
      <c r="L1603" s="324" t="s">
        <v>1405</v>
      </c>
      <c r="M1603" s="324" t="s">
        <v>1405</v>
      </c>
      <c r="N1603" s="324" t="s">
        <v>1405</v>
      </c>
      <c r="O1603" s="324" t="s">
        <v>1405</v>
      </c>
      <c r="P1603" s="324" t="s">
        <v>1405</v>
      </c>
      <c r="Q1603" s="324"/>
      <c r="R1603" s="324"/>
      <c r="S1603" s="324"/>
      <c r="T1603" s="324"/>
      <c r="U1603" s="324"/>
      <c r="V1603" s="324"/>
      <c r="W1603" s="324"/>
      <c r="X1603" s="324"/>
      <c r="Y1603" s="324"/>
      <c r="Z1603" s="324"/>
      <c r="AA1603" s="324"/>
      <c r="AB1603" s="324"/>
      <c r="AC1603" s="325"/>
      <c r="AD1603" s="94">
        <f>'Art. 121'!Q1541</f>
        <v>2</v>
      </c>
      <c r="AE1603" s="95">
        <f t="shared" si="264"/>
        <v>3.2733224222585927E-2</v>
      </c>
      <c r="AF1603">
        <f t="shared" si="265"/>
        <v>1</v>
      </c>
      <c r="AG1603" s="92">
        <f t="shared" si="266"/>
        <v>1</v>
      </c>
      <c r="AH1603" s="96">
        <f t="shared" si="267"/>
        <v>1</v>
      </c>
      <c r="AI1603" s="97">
        <f t="shared" si="268"/>
        <v>1.5384615384615385E-2</v>
      </c>
      <c r="AJ1603" s="97">
        <f t="shared" si="269"/>
        <v>1.5384615384615385E-2</v>
      </c>
      <c r="AK1603" s="97">
        <f t="shared" si="270"/>
        <v>3.2733224222585927E-2</v>
      </c>
    </row>
    <row r="1604" spans="1:37" ht="25.4" customHeight="1" thickTop="1" thickBot="1" x14ac:dyDescent="0.3">
      <c r="A1604" s="323" t="s">
        <v>1406</v>
      </c>
      <c r="B1604" s="324" t="s">
        <v>1407</v>
      </c>
      <c r="C1604" s="324" t="s">
        <v>1407</v>
      </c>
      <c r="D1604" s="324" t="s">
        <v>1407</v>
      </c>
      <c r="E1604" s="324" t="s">
        <v>1407</v>
      </c>
      <c r="F1604" s="324" t="s">
        <v>1407</v>
      </c>
      <c r="G1604" s="324" t="s">
        <v>1407</v>
      </c>
      <c r="H1604" s="324" t="s">
        <v>1407</v>
      </c>
      <c r="I1604" s="324" t="s">
        <v>1407</v>
      </c>
      <c r="J1604" s="324" t="s">
        <v>1407</v>
      </c>
      <c r="K1604" s="324" t="s">
        <v>1407</v>
      </c>
      <c r="L1604" s="324" t="s">
        <v>1407</v>
      </c>
      <c r="M1604" s="324" t="s">
        <v>1407</v>
      </c>
      <c r="N1604" s="324" t="s">
        <v>1407</v>
      </c>
      <c r="O1604" s="324" t="s">
        <v>1407</v>
      </c>
      <c r="P1604" s="324" t="s">
        <v>1407</v>
      </c>
      <c r="Q1604" s="324"/>
      <c r="R1604" s="324"/>
      <c r="S1604" s="324"/>
      <c r="T1604" s="324"/>
      <c r="U1604" s="324"/>
      <c r="V1604" s="324"/>
      <c r="W1604" s="324"/>
      <c r="X1604" s="324"/>
      <c r="Y1604" s="324"/>
      <c r="Z1604" s="324"/>
      <c r="AA1604" s="324"/>
      <c r="AB1604" s="324"/>
      <c r="AC1604" s="325"/>
      <c r="AD1604" s="94">
        <f>'Art. 121'!Q1542</f>
        <v>2</v>
      </c>
      <c r="AE1604" s="95">
        <f t="shared" si="264"/>
        <v>3.2733224222585927E-2</v>
      </c>
      <c r="AF1604">
        <f t="shared" si="265"/>
        <v>1</v>
      </c>
      <c r="AG1604" s="92">
        <f t="shared" si="266"/>
        <v>1</v>
      </c>
      <c r="AH1604" s="96">
        <f t="shared" si="267"/>
        <v>1</v>
      </c>
      <c r="AI1604" s="97">
        <f t="shared" si="268"/>
        <v>1.5384615384615385E-2</v>
      </c>
      <c r="AJ1604" s="97">
        <f t="shared" si="269"/>
        <v>1.5384615384615385E-2</v>
      </c>
      <c r="AK1604" s="97">
        <f t="shared" si="270"/>
        <v>3.2733224222585927E-2</v>
      </c>
    </row>
    <row r="1605" spans="1:37" ht="25.4" customHeight="1" thickTop="1" thickBot="1" x14ac:dyDescent="0.3">
      <c r="A1605" s="323" t="s">
        <v>1408</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4">
        <f>'Art. 121'!Q1543</f>
        <v>2</v>
      </c>
      <c r="AE1605" s="95">
        <f t="shared" si="264"/>
        <v>3.2733224222585927E-2</v>
      </c>
      <c r="AF1605">
        <f t="shared" si="265"/>
        <v>1</v>
      </c>
      <c r="AG1605" s="92">
        <f t="shared" si="266"/>
        <v>1</v>
      </c>
      <c r="AH1605" s="96">
        <f t="shared" si="267"/>
        <v>1</v>
      </c>
      <c r="AI1605" s="97">
        <f t="shared" si="268"/>
        <v>1.5384615384615385E-2</v>
      </c>
      <c r="AJ1605" s="97">
        <f t="shared" si="269"/>
        <v>1.5384615384615385E-2</v>
      </c>
      <c r="AK1605" s="97">
        <f t="shared" si="270"/>
        <v>3.2733224222585927E-2</v>
      </c>
    </row>
    <row r="1606" spans="1:37" ht="25.4" customHeight="1" thickTop="1" thickBot="1" x14ac:dyDescent="0.3">
      <c r="A1606" s="323" t="s">
        <v>1409</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4">
        <f>'Art. 121'!Q1544</f>
        <v>2</v>
      </c>
      <c r="AE1606" s="95">
        <f t="shared" si="264"/>
        <v>3.2733224222585927E-2</v>
      </c>
      <c r="AF1606">
        <f t="shared" si="265"/>
        <v>1</v>
      </c>
      <c r="AG1606" s="92">
        <f t="shared" si="266"/>
        <v>1</v>
      </c>
      <c r="AH1606" s="96">
        <f t="shared" si="267"/>
        <v>1</v>
      </c>
      <c r="AI1606" s="97">
        <f t="shared" si="268"/>
        <v>1.5384615384615385E-2</v>
      </c>
      <c r="AJ1606" s="97">
        <f t="shared" si="269"/>
        <v>1.5384615384615385E-2</v>
      </c>
      <c r="AK1606" s="97">
        <f t="shared" si="270"/>
        <v>3.2733224222585927E-2</v>
      </c>
    </row>
    <row r="1607" spans="1:37" ht="25.4" customHeight="1" thickTop="1" thickBot="1" x14ac:dyDescent="0.3">
      <c r="A1607" s="323" t="s">
        <v>1410</v>
      </c>
      <c r="B1607" s="324" t="s">
        <v>1411</v>
      </c>
      <c r="C1607" s="324" t="s">
        <v>1411</v>
      </c>
      <c r="D1607" s="324" t="s">
        <v>1411</v>
      </c>
      <c r="E1607" s="324" t="s">
        <v>1411</v>
      </c>
      <c r="F1607" s="324" t="s">
        <v>1411</v>
      </c>
      <c r="G1607" s="324" t="s">
        <v>1411</v>
      </c>
      <c r="H1607" s="324" t="s">
        <v>1411</v>
      </c>
      <c r="I1607" s="324" t="s">
        <v>1411</v>
      </c>
      <c r="J1607" s="324" t="s">
        <v>1411</v>
      </c>
      <c r="K1607" s="324" t="s">
        <v>1411</v>
      </c>
      <c r="L1607" s="324" t="s">
        <v>1411</v>
      </c>
      <c r="M1607" s="324" t="s">
        <v>1411</v>
      </c>
      <c r="N1607" s="324" t="s">
        <v>1411</v>
      </c>
      <c r="O1607" s="324" t="s">
        <v>1411</v>
      </c>
      <c r="P1607" s="324" t="s">
        <v>1411</v>
      </c>
      <c r="Q1607" s="324"/>
      <c r="R1607" s="324"/>
      <c r="S1607" s="324"/>
      <c r="T1607" s="324"/>
      <c r="U1607" s="324"/>
      <c r="V1607" s="324"/>
      <c r="W1607" s="324"/>
      <c r="X1607" s="324"/>
      <c r="Y1607" s="324"/>
      <c r="Z1607" s="324"/>
      <c r="AA1607" s="324"/>
      <c r="AB1607" s="324"/>
      <c r="AC1607" s="325"/>
      <c r="AD1607" s="94">
        <f>'Art. 121'!Q1545</f>
        <v>2</v>
      </c>
      <c r="AE1607" s="95">
        <f t="shared" si="264"/>
        <v>3.2733224222585927E-2</v>
      </c>
      <c r="AF1607">
        <f t="shared" si="265"/>
        <v>1</v>
      </c>
      <c r="AG1607" s="92">
        <f t="shared" si="266"/>
        <v>1</v>
      </c>
      <c r="AH1607" s="96">
        <f t="shared" si="267"/>
        <v>1</v>
      </c>
      <c r="AI1607" s="97">
        <f t="shared" si="268"/>
        <v>1.5384615384615385E-2</v>
      </c>
      <c r="AJ1607" s="97">
        <f t="shared" si="269"/>
        <v>1.5384615384615385E-2</v>
      </c>
      <c r="AK1607" s="97">
        <f t="shared" si="270"/>
        <v>3.2733224222585927E-2</v>
      </c>
    </row>
    <row r="1608" spans="1:37" ht="25.4" customHeight="1" thickTop="1" thickBot="1" x14ac:dyDescent="0.3">
      <c r="A1608" s="323" t="s">
        <v>1412</v>
      </c>
      <c r="B1608" s="324" t="s">
        <v>1413</v>
      </c>
      <c r="C1608" s="324" t="s">
        <v>1413</v>
      </c>
      <c r="D1608" s="324" t="s">
        <v>1413</v>
      </c>
      <c r="E1608" s="324" t="s">
        <v>1413</v>
      </c>
      <c r="F1608" s="324" t="s">
        <v>1413</v>
      </c>
      <c r="G1608" s="324" t="s">
        <v>1413</v>
      </c>
      <c r="H1608" s="324" t="s">
        <v>1413</v>
      </c>
      <c r="I1608" s="324" t="s">
        <v>1413</v>
      </c>
      <c r="J1608" s="324" t="s">
        <v>1413</v>
      </c>
      <c r="K1608" s="324" t="s">
        <v>1413</v>
      </c>
      <c r="L1608" s="324" t="s">
        <v>1413</v>
      </c>
      <c r="M1608" s="324" t="s">
        <v>1413</v>
      </c>
      <c r="N1608" s="324" t="s">
        <v>1413</v>
      </c>
      <c r="O1608" s="324" t="s">
        <v>1413</v>
      </c>
      <c r="P1608" s="324" t="s">
        <v>1413</v>
      </c>
      <c r="Q1608" s="324"/>
      <c r="R1608" s="324"/>
      <c r="S1608" s="324"/>
      <c r="T1608" s="324"/>
      <c r="U1608" s="324"/>
      <c r="V1608" s="324"/>
      <c r="W1608" s="324"/>
      <c r="X1608" s="324"/>
      <c r="Y1608" s="324"/>
      <c r="Z1608" s="324"/>
      <c r="AA1608" s="324"/>
      <c r="AB1608" s="324"/>
      <c r="AC1608" s="325"/>
      <c r="AD1608" s="94">
        <f>'Art. 121'!Q1546</f>
        <v>2</v>
      </c>
      <c r="AE1608" s="95">
        <f t="shared" si="264"/>
        <v>3.2733224222585927E-2</v>
      </c>
      <c r="AF1608">
        <f t="shared" si="265"/>
        <v>1</v>
      </c>
      <c r="AG1608" s="92">
        <f t="shared" si="266"/>
        <v>1</v>
      </c>
      <c r="AH1608" s="96">
        <f t="shared" si="267"/>
        <v>1</v>
      </c>
      <c r="AI1608" s="97">
        <f t="shared" si="268"/>
        <v>1.5384615384615385E-2</v>
      </c>
      <c r="AJ1608" s="97">
        <f t="shared" si="269"/>
        <v>1.5384615384615385E-2</v>
      </c>
      <c r="AK1608" s="97">
        <f t="shared" si="270"/>
        <v>3.2733224222585927E-2</v>
      </c>
    </row>
    <row r="1609" spans="1:37" ht="25.4" customHeight="1" thickTop="1" thickBot="1" x14ac:dyDescent="0.3">
      <c r="A1609" s="323" t="s">
        <v>1414</v>
      </c>
      <c r="B1609" s="324" t="s">
        <v>1415</v>
      </c>
      <c r="C1609" s="324" t="s">
        <v>1415</v>
      </c>
      <c r="D1609" s="324" t="s">
        <v>1415</v>
      </c>
      <c r="E1609" s="324" t="s">
        <v>1415</v>
      </c>
      <c r="F1609" s="324" t="s">
        <v>1415</v>
      </c>
      <c r="G1609" s="324" t="s">
        <v>1415</v>
      </c>
      <c r="H1609" s="324" t="s">
        <v>1415</v>
      </c>
      <c r="I1609" s="324" t="s">
        <v>1415</v>
      </c>
      <c r="J1609" s="324" t="s">
        <v>1415</v>
      </c>
      <c r="K1609" s="324" t="s">
        <v>1415</v>
      </c>
      <c r="L1609" s="324" t="s">
        <v>1415</v>
      </c>
      <c r="M1609" s="324" t="s">
        <v>1415</v>
      </c>
      <c r="N1609" s="324" t="s">
        <v>1415</v>
      </c>
      <c r="O1609" s="324" t="s">
        <v>1415</v>
      </c>
      <c r="P1609" s="324" t="s">
        <v>1415</v>
      </c>
      <c r="Q1609" s="324"/>
      <c r="R1609" s="324"/>
      <c r="S1609" s="324"/>
      <c r="T1609" s="324"/>
      <c r="U1609" s="324"/>
      <c r="V1609" s="324"/>
      <c r="W1609" s="324"/>
      <c r="X1609" s="324"/>
      <c r="Y1609" s="324"/>
      <c r="Z1609" s="324"/>
      <c r="AA1609" s="324"/>
      <c r="AB1609" s="324"/>
      <c r="AC1609" s="325"/>
      <c r="AD1609" s="94">
        <f>'Art. 121'!Q1547</f>
        <v>2</v>
      </c>
      <c r="AE1609" s="95">
        <f t="shared" si="264"/>
        <v>3.2733224222585927E-2</v>
      </c>
      <c r="AF1609">
        <f t="shared" si="265"/>
        <v>1</v>
      </c>
      <c r="AG1609" s="92">
        <f t="shared" si="266"/>
        <v>1</v>
      </c>
      <c r="AH1609" s="96">
        <f t="shared" si="267"/>
        <v>1</v>
      </c>
      <c r="AI1609" s="97">
        <f t="shared" si="268"/>
        <v>1.5384615384615385E-2</v>
      </c>
      <c r="AJ1609" s="97">
        <f t="shared" si="269"/>
        <v>1.5384615384615385E-2</v>
      </c>
      <c r="AK1609" s="97">
        <f t="shared" si="270"/>
        <v>3.2733224222585927E-2</v>
      </c>
    </row>
    <row r="1610" spans="1:37" ht="25.4" customHeight="1" thickTop="1" thickBot="1" x14ac:dyDescent="0.3">
      <c r="A1610" s="323" t="s">
        <v>1416</v>
      </c>
      <c r="B1610" s="324" t="s">
        <v>1417</v>
      </c>
      <c r="C1610" s="324" t="s">
        <v>1417</v>
      </c>
      <c r="D1610" s="324" t="s">
        <v>1417</v>
      </c>
      <c r="E1610" s="324" t="s">
        <v>1417</v>
      </c>
      <c r="F1610" s="324" t="s">
        <v>1417</v>
      </c>
      <c r="G1610" s="324" t="s">
        <v>1417</v>
      </c>
      <c r="H1610" s="324" t="s">
        <v>1417</v>
      </c>
      <c r="I1610" s="324" t="s">
        <v>1417</v>
      </c>
      <c r="J1610" s="324" t="s">
        <v>1417</v>
      </c>
      <c r="K1610" s="324" t="s">
        <v>1417</v>
      </c>
      <c r="L1610" s="324" t="s">
        <v>1417</v>
      </c>
      <c r="M1610" s="324" t="s">
        <v>1417</v>
      </c>
      <c r="N1610" s="324" t="s">
        <v>1417</v>
      </c>
      <c r="O1610" s="324" t="s">
        <v>1417</v>
      </c>
      <c r="P1610" s="324" t="s">
        <v>1417</v>
      </c>
      <c r="Q1610" s="324"/>
      <c r="R1610" s="324"/>
      <c r="S1610" s="324"/>
      <c r="T1610" s="324"/>
      <c r="U1610" s="324"/>
      <c r="V1610" s="324"/>
      <c r="W1610" s="324"/>
      <c r="X1610" s="324"/>
      <c r="Y1610" s="324"/>
      <c r="Z1610" s="324"/>
      <c r="AA1610" s="324"/>
      <c r="AB1610" s="324"/>
      <c r="AC1610" s="325"/>
      <c r="AD1610" s="94">
        <f>'Art. 121'!Q1548</f>
        <v>2</v>
      </c>
      <c r="AE1610" s="95">
        <f t="shared" si="264"/>
        <v>3.2733224222585927E-2</v>
      </c>
      <c r="AF1610">
        <f t="shared" si="265"/>
        <v>1</v>
      </c>
      <c r="AG1610" s="92">
        <f t="shared" si="266"/>
        <v>1</v>
      </c>
      <c r="AH1610" s="96">
        <f t="shared" si="267"/>
        <v>1</v>
      </c>
      <c r="AI1610" s="97">
        <f t="shared" si="268"/>
        <v>1.5384615384615385E-2</v>
      </c>
      <c r="AJ1610" s="97">
        <f t="shared" si="269"/>
        <v>1.5384615384615385E-2</v>
      </c>
      <c r="AK1610" s="97">
        <f t="shared" si="270"/>
        <v>3.2733224222585927E-2</v>
      </c>
    </row>
    <row r="1611" spans="1:37" ht="25.4" customHeight="1" thickTop="1" thickBot="1" x14ac:dyDescent="0.3">
      <c r="A1611" s="323" t="s">
        <v>1418</v>
      </c>
      <c r="B1611" s="324" t="s">
        <v>1419</v>
      </c>
      <c r="C1611" s="324" t="s">
        <v>1419</v>
      </c>
      <c r="D1611" s="324" t="s">
        <v>1419</v>
      </c>
      <c r="E1611" s="324" t="s">
        <v>1419</v>
      </c>
      <c r="F1611" s="324" t="s">
        <v>1419</v>
      </c>
      <c r="G1611" s="324" t="s">
        <v>1419</v>
      </c>
      <c r="H1611" s="324" t="s">
        <v>1419</v>
      </c>
      <c r="I1611" s="324" t="s">
        <v>1419</v>
      </c>
      <c r="J1611" s="324" t="s">
        <v>1419</v>
      </c>
      <c r="K1611" s="324" t="s">
        <v>1419</v>
      </c>
      <c r="L1611" s="324" t="s">
        <v>1419</v>
      </c>
      <c r="M1611" s="324" t="s">
        <v>1419</v>
      </c>
      <c r="N1611" s="324" t="s">
        <v>1419</v>
      </c>
      <c r="O1611" s="324" t="s">
        <v>1419</v>
      </c>
      <c r="P1611" s="324" t="s">
        <v>1419</v>
      </c>
      <c r="Q1611" s="324"/>
      <c r="R1611" s="324"/>
      <c r="S1611" s="324"/>
      <c r="T1611" s="324"/>
      <c r="U1611" s="324"/>
      <c r="V1611" s="324"/>
      <c r="W1611" s="324"/>
      <c r="X1611" s="324"/>
      <c r="Y1611" s="324"/>
      <c r="Z1611" s="324"/>
      <c r="AA1611" s="324"/>
      <c r="AB1611" s="324"/>
      <c r="AC1611" s="325"/>
      <c r="AD1611" s="94">
        <f>'Art. 121'!Q1549</f>
        <v>2</v>
      </c>
      <c r="AE1611" s="95">
        <f t="shared" si="264"/>
        <v>3.2733224222585927E-2</v>
      </c>
      <c r="AF1611">
        <f t="shared" si="265"/>
        <v>1</v>
      </c>
      <c r="AG1611" s="92">
        <f t="shared" si="266"/>
        <v>1</v>
      </c>
      <c r="AH1611" s="96">
        <f t="shared" si="267"/>
        <v>1</v>
      </c>
      <c r="AI1611" s="97">
        <f t="shared" si="268"/>
        <v>1.5384615384615385E-2</v>
      </c>
      <c r="AJ1611" s="97">
        <f t="shared" si="269"/>
        <v>1.5384615384615385E-2</v>
      </c>
      <c r="AK1611" s="97">
        <f t="shared" si="270"/>
        <v>3.2733224222585927E-2</v>
      </c>
    </row>
    <row r="1612" spans="1:37" ht="25.4" customHeight="1" thickTop="1" thickBot="1" x14ac:dyDescent="0.3">
      <c r="A1612" s="323" t="s">
        <v>1420</v>
      </c>
      <c r="B1612" s="324" t="s">
        <v>1421</v>
      </c>
      <c r="C1612" s="324" t="s">
        <v>1421</v>
      </c>
      <c r="D1612" s="324" t="s">
        <v>1421</v>
      </c>
      <c r="E1612" s="324" t="s">
        <v>1421</v>
      </c>
      <c r="F1612" s="324" t="s">
        <v>1421</v>
      </c>
      <c r="G1612" s="324" t="s">
        <v>1421</v>
      </c>
      <c r="H1612" s="324" t="s">
        <v>1421</v>
      </c>
      <c r="I1612" s="324" t="s">
        <v>1421</v>
      </c>
      <c r="J1612" s="324" t="s">
        <v>1421</v>
      </c>
      <c r="K1612" s="324" t="s">
        <v>1421</v>
      </c>
      <c r="L1612" s="324" t="s">
        <v>1421</v>
      </c>
      <c r="M1612" s="324" t="s">
        <v>1421</v>
      </c>
      <c r="N1612" s="324" t="s">
        <v>1421</v>
      </c>
      <c r="O1612" s="324" t="s">
        <v>1421</v>
      </c>
      <c r="P1612" s="324" t="s">
        <v>1421</v>
      </c>
      <c r="Q1612" s="324"/>
      <c r="R1612" s="324"/>
      <c r="S1612" s="324"/>
      <c r="T1612" s="324"/>
      <c r="U1612" s="324"/>
      <c r="V1612" s="324"/>
      <c r="W1612" s="324"/>
      <c r="X1612" s="324"/>
      <c r="Y1612" s="324"/>
      <c r="Z1612" s="324"/>
      <c r="AA1612" s="324"/>
      <c r="AB1612" s="324"/>
      <c r="AC1612" s="325"/>
      <c r="AD1612" s="94">
        <f>'Art. 121'!Q1550</f>
        <v>2</v>
      </c>
      <c r="AE1612" s="95">
        <f t="shared" si="264"/>
        <v>3.2733224222585927E-2</v>
      </c>
      <c r="AF1612">
        <f t="shared" si="265"/>
        <v>1</v>
      </c>
      <c r="AG1612" s="92">
        <f t="shared" si="266"/>
        <v>1</v>
      </c>
      <c r="AH1612" s="96">
        <f t="shared" si="267"/>
        <v>1</v>
      </c>
      <c r="AI1612" s="97">
        <f t="shared" si="268"/>
        <v>1.5384615384615385E-2</v>
      </c>
      <c r="AJ1612" s="97">
        <f t="shared" si="269"/>
        <v>1.5384615384615385E-2</v>
      </c>
      <c r="AK1612" s="97">
        <f t="shared" si="270"/>
        <v>3.2733224222585927E-2</v>
      </c>
    </row>
    <row r="1613" spans="1:37" ht="25.4" customHeight="1" thickTop="1" thickBot="1" x14ac:dyDescent="0.3">
      <c r="A1613" s="323" t="s">
        <v>1422</v>
      </c>
      <c r="B1613" s="324" t="s">
        <v>1423</v>
      </c>
      <c r="C1613" s="324" t="s">
        <v>1423</v>
      </c>
      <c r="D1613" s="324" t="s">
        <v>1423</v>
      </c>
      <c r="E1613" s="324" t="s">
        <v>1423</v>
      </c>
      <c r="F1613" s="324" t="s">
        <v>1423</v>
      </c>
      <c r="G1613" s="324" t="s">
        <v>1423</v>
      </c>
      <c r="H1613" s="324" t="s">
        <v>1423</v>
      </c>
      <c r="I1613" s="324" t="s">
        <v>1423</v>
      </c>
      <c r="J1613" s="324" t="s">
        <v>1423</v>
      </c>
      <c r="K1613" s="324" t="s">
        <v>1423</v>
      </c>
      <c r="L1613" s="324" t="s">
        <v>1423</v>
      </c>
      <c r="M1613" s="324" t="s">
        <v>1423</v>
      </c>
      <c r="N1613" s="324" t="s">
        <v>1423</v>
      </c>
      <c r="O1613" s="324" t="s">
        <v>1423</v>
      </c>
      <c r="P1613" s="324" t="s">
        <v>1423</v>
      </c>
      <c r="Q1613" s="324"/>
      <c r="R1613" s="324"/>
      <c r="S1613" s="324"/>
      <c r="T1613" s="324"/>
      <c r="U1613" s="324"/>
      <c r="V1613" s="324"/>
      <c r="W1613" s="324"/>
      <c r="X1613" s="324"/>
      <c r="Y1613" s="324"/>
      <c r="Z1613" s="324"/>
      <c r="AA1613" s="324"/>
      <c r="AB1613" s="324"/>
      <c r="AC1613" s="325"/>
      <c r="AD1613" s="94">
        <f>'Art. 121'!Q1551</f>
        <v>2</v>
      </c>
      <c r="AE1613" s="95">
        <f t="shared" si="264"/>
        <v>3.2733224222585927E-2</v>
      </c>
      <c r="AF1613">
        <f t="shared" si="265"/>
        <v>1</v>
      </c>
      <c r="AG1613" s="92">
        <f t="shared" si="266"/>
        <v>1</v>
      </c>
      <c r="AH1613" s="96">
        <f t="shared" si="267"/>
        <v>1</v>
      </c>
      <c r="AI1613" s="97">
        <f t="shared" si="268"/>
        <v>1.5384615384615385E-2</v>
      </c>
      <c r="AJ1613" s="97">
        <f t="shared" si="269"/>
        <v>1.5384615384615385E-2</v>
      </c>
      <c r="AK1613" s="97">
        <f t="shared" si="270"/>
        <v>3.2733224222585927E-2</v>
      </c>
    </row>
    <row r="1614" spans="1:37" ht="25.4" customHeight="1" thickTop="1" thickBot="1" x14ac:dyDescent="0.3">
      <c r="A1614" s="323" t="s">
        <v>1424</v>
      </c>
      <c r="B1614" s="324" t="s">
        <v>1425</v>
      </c>
      <c r="C1614" s="324" t="s">
        <v>1425</v>
      </c>
      <c r="D1614" s="324" t="s">
        <v>1425</v>
      </c>
      <c r="E1614" s="324" t="s">
        <v>1425</v>
      </c>
      <c r="F1614" s="324" t="s">
        <v>1425</v>
      </c>
      <c r="G1614" s="324" t="s">
        <v>1425</v>
      </c>
      <c r="H1614" s="324" t="s">
        <v>1425</v>
      </c>
      <c r="I1614" s="324" t="s">
        <v>1425</v>
      </c>
      <c r="J1614" s="324" t="s">
        <v>1425</v>
      </c>
      <c r="K1614" s="324" t="s">
        <v>1425</v>
      </c>
      <c r="L1614" s="324" t="s">
        <v>1425</v>
      </c>
      <c r="M1614" s="324" t="s">
        <v>1425</v>
      </c>
      <c r="N1614" s="324" t="s">
        <v>1425</v>
      </c>
      <c r="O1614" s="324" t="s">
        <v>1425</v>
      </c>
      <c r="P1614" s="324" t="s">
        <v>1425</v>
      </c>
      <c r="Q1614" s="324"/>
      <c r="R1614" s="324"/>
      <c r="S1614" s="324"/>
      <c r="T1614" s="324"/>
      <c r="U1614" s="324"/>
      <c r="V1614" s="324"/>
      <c r="W1614" s="324"/>
      <c r="X1614" s="324"/>
      <c r="Y1614" s="324"/>
      <c r="Z1614" s="324"/>
      <c r="AA1614" s="324"/>
      <c r="AB1614" s="324"/>
      <c r="AC1614" s="325"/>
      <c r="AD1614" s="94">
        <f>'Art. 121'!Q1552</f>
        <v>2</v>
      </c>
      <c r="AE1614" s="95">
        <f t="shared" si="264"/>
        <v>3.2733224222585927E-2</v>
      </c>
      <c r="AF1614">
        <f t="shared" si="265"/>
        <v>1</v>
      </c>
      <c r="AG1614" s="92">
        <f t="shared" si="266"/>
        <v>1</v>
      </c>
      <c r="AH1614" s="96">
        <f t="shared" si="267"/>
        <v>1</v>
      </c>
      <c r="AI1614" s="97">
        <f t="shared" si="268"/>
        <v>1.5384615384615385E-2</v>
      </c>
      <c r="AJ1614" s="97">
        <f t="shared" si="269"/>
        <v>1.5384615384615385E-2</v>
      </c>
      <c r="AK1614" s="97">
        <f t="shared" si="270"/>
        <v>3.2733224222585927E-2</v>
      </c>
    </row>
    <row r="1615" spans="1:37" ht="25.4" customHeight="1" thickTop="1" thickBot="1" x14ac:dyDescent="0.3">
      <c r="A1615" s="323" t="s">
        <v>1426</v>
      </c>
      <c r="B1615" s="324" t="s">
        <v>1427</v>
      </c>
      <c r="C1615" s="324" t="s">
        <v>1427</v>
      </c>
      <c r="D1615" s="324" t="s">
        <v>1427</v>
      </c>
      <c r="E1615" s="324" t="s">
        <v>1427</v>
      </c>
      <c r="F1615" s="324" t="s">
        <v>1427</v>
      </c>
      <c r="G1615" s="324" t="s">
        <v>1427</v>
      </c>
      <c r="H1615" s="324" t="s">
        <v>1427</v>
      </c>
      <c r="I1615" s="324" t="s">
        <v>1427</v>
      </c>
      <c r="J1615" s="324" t="s">
        <v>1427</v>
      </c>
      <c r="K1615" s="324" t="s">
        <v>1427</v>
      </c>
      <c r="L1615" s="324" t="s">
        <v>1427</v>
      </c>
      <c r="M1615" s="324" t="s">
        <v>1427</v>
      </c>
      <c r="N1615" s="324" t="s">
        <v>1427</v>
      </c>
      <c r="O1615" s="324" t="s">
        <v>1427</v>
      </c>
      <c r="P1615" s="324" t="s">
        <v>1427</v>
      </c>
      <c r="Q1615" s="324"/>
      <c r="R1615" s="324"/>
      <c r="S1615" s="324"/>
      <c r="T1615" s="324"/>
      <c r="U1615" s="324"/>
      <c r="V1615" s="324"/>
      <c r="W1615" s="324"/>
      <c r="X1615" s="324"/>
      <c r="Y1615" s="324"/>
      <c r="Z1615" s="324"/>
      <c r="AA1615" s="324"/>
      <c r="AB1615" s="324"/>
      <c r="AC1615" s="325"/>
      <c r="AD1615" s="94">
        <f>'Art. 121'!Q1553</f>
        <v>2</v>
      </c>
      <c r="AE1615" s="95">
        <f t="shared" si="264"/>
        <v>3.2733224222585927E-2</v>
      </c>
      <c r="AF1615">
        <f t="shared" si="265"/>
        <v>1</v>
      </c>
      <c r="AG1615" s="92">
        <f t="shared" si="266"/>
        <v>1</v>
      </c>
      <c r="AH1615" s="96">
        <f t="shared" si="267"/>
        <v>1</v>
      </c>
      <c r="AI1615" s="97">
        <f t="shared" si="268"/>
        <v>1.5384615384615385E-2</v>
      </c>
      <c r="AJ1615" s="97">
        <f t="shared" si="269"/>
        <v>1.5384615384615385E-2</v>
      </c>
      <c r="AK1615" s="97">
        <f t="shared" si="270"/>
        <v>3.2733224222585927E-2</v>
      </c>
    </row>
    <row r="1616" spans="1:37" ht="25.4" customHeight="1" thickTop="1" thickBot="1" x14ac:dyDescent="0.3">
      <c r="A1616" s="323" t="s">
        <v>1428</v>
      </c>
      <c r="B1616" s="324" t="s">
        <v>1429</v>
      </c>
      <c r="C1616" s="324" t="s">
        <v>1429</v>
      </c>
      <c r="D1616" s="324" t="s">
        <v>1429</v>
      </c>
      <c r="E1616" s="324" t="s">
        <v>1429</v>
      </c>
      <c r="F1616" s="324" t="s">
        <v>1429</v>
      </c>
      <c r="G1616" s="324" t="s">
        <v>1429</v>
      </c>
      <c r="H1616" s="324" t="s">
        <v>1429</v>
      </c>
      <c r="I1616" s="324" t="s">
        <v>1429</v>
      </c>
      <c r="J1616" s="324" t="s">
        <v>1429</v>
      </c>
      <c r="K1616" s="324" t="s">
        <v>1429</v>
      </c>
      <c r="L1616" s="324" t="s">
        <v>1429</v>
      </c>
      <c r="M1616" s="324" t="s">
        <v>1429</v>
      </c>
      <c r="N1616" s="324" t="s">
        <v>1429</v>
      </c>
      <c r="O1616" s="324" t="s">
        <v>1429</v>
      </c>
      <c r="P1616" s="324" t="s">
        <v>1429</v>
      </c>
      <c r="Q1616" s="324"/>
      <c r="R1616" s="324"/>
      <c r="S1616" s="324"/>
      <c r="T1616" s="324"/>
      <c r="U1616" s="324"/>
      <c r="V1616" s="324"/>
      <c r="W1616" s="324"/>
      <c r="X1616" s="324"/>
      <c r="Y1616" s="324"/>
      <c r="Z1616" s="324"/>
      <c r="AA1616" s="324"/>
      <c r="AB1616" s="324"/>
      <c r="AC1616" s="325"/>
      <c r="AD1616" s="94">
        <f>'Art. 121'!Q1554</f>
        <v>2</v>
      </c>
      <c r="AE1616" s="95">
        <f t="shared" si="264"/>
        <v>3.2733224222585927E-2</v>
      </c>
      <c r="AF1616">
        <f t="shared" si="265"/>
        <v>1</v>
      </c>
      <c r="AG1616" s="92">
        <f t="shared" si="266"/>
        <v>1</v>
      </c>
      <c r="AH1616" s="96">
        <f t="shared" si="267"/>
        <v>1</v>
      </c>
      <c r="AI1616" s="97">
        <f t="shared" si="268"/>
        <v>1.5384615384615385E-2</v>
      </c>
      <c r="AJ1616" s="97">
        <f t="shared" si="269"/>
        <v>1.5384615384615385E-2</v>
      </c>
      <c r="AK1616" s="97">
        <f t="shared" si="270"/>
        <v>3.2733224222585927E-2</v>
      </c>
    </row>
    <row r="1617" spans="1:37" ht="25.4" customHeight="1" thickTop="1" thickBot="1" x14ac:dyDescent="0.3">
      <c r="A1617" s="323" t="s">
        <v>1430</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4">
        <f>'Art. 121'!Q1555</f>
        <v>2</v>
      </c>
      <c r="AE1617" s="95">
        <f t="shared" si="264"/>
        <v>3.2733224222585927E-2</v>
      </c>
      <c r="AF1617">
        <f t="shared" si="265"/>
        <v>1</v>
      </c>
      <c r="AG1617" s="92">
        <f t="shared" si="266"/>
        <v>1</v>
      </c>
      <c r="AH1617" s="96">
        <f t="shared" si="267"/>
        <v>1</v>
      </c>
      <c r="AI1617" s="97">
        <f t="shared" si="268"/>
        <v>1.5384615384615385E-2</v>
      </c>
      <c r="AJ1617" s="97">
        <f t="shared" si="269"/>
        <v>1.5384615384615385E-2</v>
      </c>
      <c r="AK1617" s="97">
        <f t="shared" si="270"/>
        <v>3.2733224222585927E-2</v>
      </c>
    </row>
    <row r="1618" spans="1:37" ht="25.4" customHeight="1" thickTop="1" thickBot="1" x14ac:dyDescent="0.3">
      <c r="A1618" s="323" t="s">
        <v>1431</v>
      </c>
      <c r="B1618" s="324" t="s">
        <v>1432</v>
      </c>
      <c r="C1618" s="324" t="s">
        <v>1432</v>
      </c>
      <c r="D1618" s="324" t="s">
        <v>1432</v>
      </c>
      <c r="E1618" s="324" t="s">
        <v>1432</v>
      </c>
      <c r="F1618" s="324" t="s">
        <v>1432</v>
      </c>
      <c r="G1618" s="324" t="s">
        <v>1432</v>
      </c>
      <c r="H1618" s="324" t="s">
        <v>1432</v>
      </c>
      <c r="I1618" s="324" t="s">
        <v>1432</v>
      </c>
      <c r="J1618" s="324" t="s">
        <v>1432</v>
      </c>
      <c r="K1618" s="324" t="s">
        <v>1432</v>
      </c>
      <c r="L1618" s="324" t="s">
        <v>1432</v>
      </c>
      <c r="M1618" s="324" t="s">
        <v>1432</v>
      </c>
      <c r="N1618" s="324" t="s">
        <v>1432</v>
      </c>
      <c r="O1618" s="324" t="s">
        <v>1432</v>
      </c>
      <c r="P1618" s="324" t="s">
        <v>1432</v>
      </c>
      <c r="Q1618" s="324"/>
      <c r="R1618" s="324"/>
      <c r="S1618" s="324"/>
      <c r="T1618" s="324"/>
      <c r="U1618" s="324"/>
      <c r="V1618" s="324"/>
      <c r="W1618" s="324"/>
      <c r="X1618" s="324"/>
      <c r="Y1618" s="324"/>
      <c r="Z1618" s="324"/>
      <c r="AA1618" s="324"/>
      <c r="AB1618" s="324"/>
      <c r="AC1618" s="325"/>
      <c r="AD1618" s="94">
        <f>'Art. 121'!Q1556</f>
        <v>2</v>
      </c>
      <c r="AE1618" s="95">
        <f t="shared" si="264"/>
        <v>3.2733224222585927E-2</v>
      </c>
      <c r="AF1618">
        <f t="shared" si="265"/>
        <v>1</v>
      </c>
      <c r="AG1618" s="92">
        <f t="shared" si="266"/>
        <v>1</v>
      </c>
      <c r="AH1618" s="96">
        <f t="shared" si="267"/>
        <v>1</v>
      </c>
      <c r="AI1618" s="97">
        <f t="shared" si="268"/>
        <v>1.5384615384615385E-2</v>
      </c>
      <c r="AJ1618" s="97">
        <f t="shared" si="269"/>
        <v>1.5384615384615385E-2</v>
      </c>
      <c r="AK1618" s="97">
        <f t="shared" si="270"/>
        <v>3.2733224222585927E-2</v>
      </c>
    </row>
    <row r="1619" spans="1:37" ht="25.4" customHeight="1" thickTop="1" thickBot="1" x14ac:dyDescent="0.3">
      <c r="A1619" s="323" t="s">
        <v>1433</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4">
        <f>'Art. 121'!Q1557</f>
        <v>2</v>
      </c>
      <c r="AE1619" s="95">
        <f t="shared" si="264"/>
        <v>3.2733224222585927E-2</v>
      </c>
      <c r="AF1619">
        <f t="shared" si="265"/>
        <v>1</v>
      </c>
      <c r="AG1619" s="92">
        <f t="shared" si="266"/>
        <v>1</v>
      </c>
      <c r="AH1619" s="96">
        <f t="shared" si="267"/>
        <v>1</v>
      </c>
      <c r="AI1619" s="97">
        <f t="shared" si="268"/>
        <v>1.5384615384615385E-2</v>
      </c>
      <c r="AJ1619" s="97">
        <f t="shared" si="269"/>
        <v>1.5384615384615385E-2</v>
      </c>
      <c r="AK1619" s="97">
        <f t="shared" si="270"/>
        <v>3.2733224222585927E-2</v>
      </c>
    </row>
    <row r="1620" spans="1:37" ht="25.4" customHeight="1" thickTop="1" thickBot="1" x14ac:dyDescent="0.3">
      <c r="A1620" s="323" t="s">
        <v>1434</v>
      </c>
      <c r="B1620" s="324" t="s">
        <v>1435</v>
      </c>
      <c r="C1620" s="324" t="s">
        <v>1435</v>
      </c>
      <c r="D1620" s="324" t="s">
        <v>1435</v>
      </c>
      <c r="E1620" s="324" t="s">
        <v>1435</v>
      </c>
      <c r="F1620" s="324" t="s">
        <v>1435</v>
      </c>
      <c r="G1620" s="324" t="s">
        <v>1435</v>
      </c>
      <c r="H1620" s="324" t="s">
        <v>1435</v>
      </c>
      <c r="I1620" s="324" t="s">
        <v>1435</v>
      </c>
      <c r="J1620" s="324" t="s">
        <v>1435</v>
      </c>
      <c r="K1620" s="324" t="s">
        <v>1435</v>
      </c>
      <c r="L1620" s="324" t="s">
        <v>1435</v>
      </c>
      <c r="M1620" s="324" t="s">
        <v>1435</v>
      </c>
      <c r="N1620" s="324" t="s">
        <v>1435</v>
      </c>
      <c r="O1620" s="324" t="s">
        <v>1435</v>
      </c>
      <c r="P1620" s="324" t="s">
        <v>1435</v>
      </c>
      <c r="Q1620" s="324"/>
      <c r="R1620" s="324"/>
      <c r="S1620" s="324"/>
      <c r="T1620" s="324"/>
      <c r="U1620" s="324"/>
      <c r="V1620" s="324"/>
      <c r="W1620" s="324"/>
      <c r="X1620" s="324"/>
      <c r="Y1620" s="324"/>
      <c r="Z1620" s="324"/>
      <c r="AA1620" s="324"/>
      <c r="AB1620" s="324"/>
      <c r="AC1620" s="325"/>
      <c r="AD1620" s="94">
        <f>'Art. 121'!Q1558</f>
        <v>2</v>
      </c>
      <c r="AE1620" s="95">
        <f t="shared" si="264"/>
        <v>3.2733224222585927E-2</v>
      </c>
      <c r="AF1620">
        <f t="shared" si="265"/>
        <v>1</v>
      </c>
      <c r="AG1620" s="92">
        <f t="shared" si="266"/>
        <v>1</v>
      </c>
      <c r="AH1620" s="96">
        <f t="shared" si="267"/>
        <v>1</v>
      </c>
      <c r="AI1620" s="97">
        <f t="shared" si="268"/>
        <v>1.5384615384615385E-2</v>
      </c>
      <c r="AJ1620" s="97">
        <f t="shared" si="269"/>
        <v>1.5384615384615385E-2</v>
      </c>
      <c r="AK1620" s="97">
        <f t="shared" si="270"/>
        <v>3.2733224222585927E-2</v>
      </c>
    </row>
    <row r="1621" spans="1:37" ht="25.4" customHeight="1" thickTop="1" thickBot="1" x14ac:dyDescent="0.3">
      <c r="A1621" s="323" t="s">
        <v>1436</v>
      </c>
      <c r="B1621" s="324" t="s">
        <v>1437</v>
      </c>
      <c r="C1621" s="324" t="s">
        <v>1437</v>
      </c>
      <c r="D1621" s="324" t="s">
        <v>1437</v>
      </c>
      <c r="E1621" s="324" t="s">
        <v>1437</v>
      </c>
      <c r="F1621" s="324" t="s">
        <v>1437</v>
      </c>
      <c r="G1621" s="324" t="s">
        <v>1437</v>
      </c>
      <c r="H1621" s="324" t="s">
        <v>1437</v>
      </c>
      <c r="I1621" s="324" t="s">
        <v>1437</v>
      </c>
      <c r="J1621" s="324" t="s">
        <v>1437</v>
      </c>
      <c r="K1621" s="324" t="s">
        <v>1437</v>
      </c>
      <c r="L1621" s="324" t="s">
        <v>1437</v>
      </c>
      <c r="M1621" s="324" t="s">
        <v>1437</v>
      </c>
      <c r="N1621" s="324" t="s">
        <v>1437</v>
      </c>
      <c r="O1621" s="324" t="s">
        <v>1437</v>
      </c>
      <c r="P1621" s="324" t="s">
        <v>1437</v>
      </c>
      <c r="Q1621" s="324"/>
      <c r="R1621" s="324"/>
      <c r="S1621" s="324"/>
      <c r="T1621" s="324"/>
      <c r="U1621" s="324"/>
      <c r="V1621" s="324"/>
      <c r="W1621" s="324"/>
      <c r="X1621" s="324"/>
      <c r="Y1621" s="324"/>
      <c r="Z1621" s="324"/>
      <c r="AA1621" s="324"/>
      <c r="AB1621" s="324"/>
      <c r="AC1621" s="325"/>
      <c r="AD1621" s="94">
        <f>'Art. 121'!Q1559</f>
        <v>2</v>
      </c>
      <c r="AE1621" s="95">
        <f t="shared" si="264"/>
        <v>3.2733224222585927E-2</v>
      </c>
      <c r="AF1621">
        <f t="shared" si="265"/>
        <v>1</v>
      </c>
      <c r="AG1621" s="92">
        <f t="shared" si="266"/>
        <v>1</v>
      </c>
      <c r="AH1621" s="96">
        <f t="shared" si="267"/>
        <v>1</v>
      </c>
      <c r="AI1621" s="97">
        <f t="shared" si="268"/>
        <v>1.5384615384615385E-2</v>
      </c>
      <c r="AJ1621" s="97">
        <f t="shared" si="269"/>
        <v>1.5384615384615385E-2</v>
      </c>
      <c r="AK1621" s="97">
        <f t="shared" si="270"/>
        <v>3.2733224222585927E-2</v>
      </c>
    </row>
    <row r="1622" spans="1:37" ht="25.4" customHeight="1" thickTop="1" thickBot="1" x14ac:dyDescent="0.3">
      <c r="A1622" s="323" t="s">
        <v>1438</v>
      </c>
      <c r="B1622" s="324" t="s">
        <v>1439</v>
      </c>
      <c r="C1622" s="324" t="s">
        <v>1439</v>
      </c>
      <c r="D1622" s="324" t="s">
        <v>1439</v>
      </c>
      <c r="E1622" s="324" t="s">
        <v>1439</v>
      </c>
      <c r="F1622" s="324" t="s">
        <v>1439</v>
      </c>
      <c r="G1622" s="324" t="s">
        <v>1439</v>
      </c>
      <c r="H1622" s="324" t="s">
        <v>1439</v>
      </c>
      <c r="I1622" s="324" t="s">
        <v>1439</v>
      </c>
      <c r="J1622" s="324" t="s">
        <v>1439</v>
      </c>
      <c r="K1622" s="324" t="s">
        <v>1439</v>
      </c>
      <c r="L1622" s="324" t="s">
        <v>1439</v>
      </c>
      <c r="M1622" s="324" t="s">
        <v>1439</v>
      </c>
      <c r="N1622" s="324" t="s">
        <v>1439</v>
      </c>
      <c r="O1622" s="324" t="s">
        <v>1439</v>
      </c>
      <c r="P1622" s="324" t="s">
        <v>1439</v>
      </c>
      <c r="Q1622" s="324"/>
      <c r="R1622" s="324"/>
      <c r="S1622" s="324"/>
      <c r="T1622" s="324"/>
      <c r="U1622" s="324"/>
      <c r="V1622" s="324"/>
      <c r="W1622" s="324"/>
      <c r="X1622" s="324"/>
      <c r="Y1622" s="324"/>
      <c r="Z1622" s="324"/>
      <c r="AA1622" s="324"/>
      <c r="AB1622" s="324"/>
      <c r="AC1622" s="325"/>
      <c r="AD1622" s="94">
        <f>'Art. 121'!Q1560</f>
        <v>2</v>
      </c>
      <c r="AE1622" s="95">
        <f t="shared" si="264"/>
        <v>3.2733224222585927E-2</v>
      </c>
      <c r="AF1622">
        <f t="shared" si="265"/>
        <v>1</v>
      </c>
      <c r="AG1622" s="92">
        <f t="shared" si="266"/>
        <v>1</v>
      </c>
      <c r="AH1622" s="96">
        <f t="shared" si="267"/>
        <v>1</v>
      </c>
      <c r="AI1622" s="97">
        <f t="shared" si="268"/>
        <v>1.5384615384615385E-2</v>
      </c>
      <c r="AJ1622" s="97">
        <f t="shared" si="269"/>
        <v>1.5384615384615385E-2</v>
      </c>
      <c r="AK1622" s="97">
        <f t="shared" si="270"/>
        <v>3.2733224222585927E-2</v>
      </c>
    </row>
    <row r="1623" spans="1:37" ht="25.4" customHeight="1" thickTop="1" thickBot="1" x14ac:dyDescent="0.3">
      <c r="A1623" s="323" t="s">
        <v>1440</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4">
        <f>'Art. 121'!Q1561</f>
        <v>2</v>
      </c>
      <c r="AE1623" s="95">
        <f t="shared" si="264"/>
        <v>3.2733224222585927E-2</v>
      </c>
      <c r="AF1623">
        <f t="shared" si="265"/>
        <v>1</v>
      </c>
      <c r="AG1623" s="92">
        <f t="shared" si="266"/>
        <v>1</v>
      </c>
      <c r="AH1623" s="96">
        <f t="shared" si="267"/>
        <v>1</v>
      </c>
      <c r="AI1623" s="97">
        <f t="shared" si="268"/>
        <v>1.5384615384615385E-2</v>
      </c>
      <c r="AJ1623" s="97">
        <f t="shared" si="269"/>
        <v>1.5384615384615385E-2</v>
      </c>
      <c r="AK1623" s="97">
        <f t="shared" si="270"/>
        <v>3.2733224222585927E-2</v>
      </c>
    </row>
    <row r="1624" spans="1:37" ht="25.4" customHeight="1" thickTop="1" thickBot="1" x14ac:dyDescent="0.3">
      <c r="A1624" s="323" t="s">
        <v>1441</v>
      </c>
      <c r="B1624" s="324" t="s">
        <v>1442</v>
      </c>
      <c r="C1624" s="324" t="s">
        <v>1442</v>
      </c>
      <c r="D1624" s="324" t="s">
        <v>1442</v>
      </c>
      <c r="E1624" s="324" t="s">
        <v>1442</v>
      </c>
      <c r="F1624" s="324" t="s">
        <v>1442</v>
      </c>
      <c r="G1624" s="324" t="s">
        <v>1442</v>
      </c>
      <c r="H1624" s="324" t="s">
        <v>1442</v>
      </c>
      <c r="I1624" s="324" t="s">
        <v>1442</v>
      </c>
      <c r="J1624" s="324" t="s">
        <v>1442</v>
      </c>
      <c r="K1624" s="324" t="s">
        <v>1442</v>
      </c>
      <c r="L1624" s="324" t="s">
        <v>1442</v>
      </c>
      <c r="M1624" s="324" t="s">
        <v>1442</v>
      </c>
      <c r="N1624" s="324" t="s">
        <v>1442</v>
      </c>
      <c r="O1624" s="324" t="s">
        <v>1442</v>
      </c>
      <c r="P1624" s="324" t="s">
        <v>1442</v>
      </c>
      <c r="Q1624" s="324"/>
      <c r="R1624" s="324"/>
      <c r="S1624" s="324"/>
      <c r="T1624" s="324"/>
      <c r="U1624" s="324"/>
      <c r="V1624" s="324"/>
      <c r="W1624" s="324"/>
      <c r="X1624" s="324"/>
      <c r="Y1624" s="324"/>
      <c r="Z1624" s="324"/>
      <c r="AA1624" s="324"/>
      <c r="AB1624" s="324"/>
      <c r="AC1624" s="325"/>
      <c r="AD1624" s="94">
        <f>'Art. 121'!Q1562</f>
        <v>2</v>
      </c>
      <c r="AE1624" s="95">
        <f t="shared" si="264"/>
        <v>3.2733224222585927E-2</v>
      </c>
      <c r="AF1624">
        <f t="shared" si="265"/>
        <v>1</v>
      </c>
      <c r="AG1624" s="92">
        <f t="shared" si="266"/>
        <v>1</v>
      </c>
      <c r="AH1624" s="96">
        <f t="shared" si="267"/>
        <v>1</v>
      </c>
      <c r="AI1624" s="97">
        <f t="shared" si="268"/>
        <v>1.5384615384615385E-2</v>
      </c>
      <c r="AJ1624" s="97">
        <f t="shared" si="269"/>
        <v>1.5384615384615385E-2</v>
      </c>
      <c r="AK1624" s="97">
        <f t="shared" si="270"/>
        <v>3.2733224222585927E-2</v>
      </c>
    </row>
    <row r="1625" spans="1:37" ht="25.4" customHeight="1" thickTop="1" thickBot="1" x14ac:dyDescent="0.3">
      <c r="A1625" s="323" t="s">
        <v>1443</v>
      </c>
      <c r="B1625" s="324" t="s">
        <v>1444</v>
      </c>
      <c r="C1625" s="324" t="s">
        <v>1444</v>
      </c>
      <c r="D1625" s="324" t="s">
        <v>1444</v>
      </c>
      <c r="E1625" s="324" t="s">
        <v>1444</v>
      </c>
      <c r="F1625" s="324" t="s">
        <v>1444</v>
      </c>
      <c r="G1625" s="324" t="s">
        <v>1444</v>
      </c>
      <c r="H1625" s="324" t="s">
        <v>1444</v>
      </c>
      <c r="I1625" s="324" t="s">
        <v>1444</v>
      </c>
      <c r="J1625" s="324" t="s">
        <v>1444</v>
      </c>
      <c r="K1625" s="324" t="s">
        <v>1444</v>
      </c>
      <c r="L1625" s="324" t="s">
        <v>1444</v>
      </c>
      <c r="M1625" s="324" t="s">
        <v>1444</v>
      </c>
      <c r="N1625" s="324" t="s">
        <v>1444</v>
      </c>
      <c r="O1625" s="324" t="s">
        <v>1444</v>
      </c>
      <c r="P1625" s="324" t="s">
        <v>1444</v>
      </c>
      <c r="Q1625" s="324"/>
      <c r="R1625" s="324"/>
      <c r="S1625" s="324"/>
      <c r="T1625" s="324"/>
      <c r="U1625" s="324"/>
      <c r="V1625" s="324"/>
      <c r="W1625" s="324"/>
      <c r="X1625" s="324"/>
      <c r="Y1625" s="324"/>
      <c r="Z1625" s="324"/>
      <c r="AA1625" s="324"/>
      <c r="AB1625" s="324"/>
      <c r="AC1625" s="325"/>
      <c r="AD1625" s="94">
        <f>'Art. 121'!Q1563</f>
        <v>2</v>
      </c>
      <c r="AE1625" s="95">
        <f t="shared" si="264"/>
        <v>3.2733224222585927E-2</v>
      </c>
      <c r="AF1625">
        <f t="shared" si="265"/>
        <v>1</v>
      </c>
      <c r="AG1625" s="92">
        <f t="shared" si="266"/>
        <v>1</v>
      </c>
      <c r="AH1625" s="96">
        <f t="shared" si="267"/>
        <v>1</v>
      </c>
      <c r="AI1625" s="97">
        <f t="shared" si="268"/>
        <v>1.5384615384615385E-2</v>
      </c>
      <c r="AJ1625" s="97">
        <f t="shared" si="269"/>
        <v>1.5384615384615385E-2</v>
      </c>
      <c r="AK1625" s="97">
        <f t="shared" si="270"/>
        <v>3.2733224222585927E-2</v>
      </c>
    </row>
    <row r="1626" spans="1:37" ht="25.4" customHeight="1" thickTop="1" thickBot="1" x14ac:dyDescent="0.3">
      <c r="A1626" s="323" t="s">
        <v>1445</v>
      </c>
      <c r="B1626" s="324" t="s">
        <v>1446</v>
      </c>
      <c r="C1626" s="324" t="s">
        <v>1446</v>
      </c>
      <c r="D1626" s="324" t="s">
        <v>1446</v>
      </c>
      <c r="E1626" s="324" t="s">
        <v>1446</v>
      </c>
      <c r="F1626" s="324" t="s">
        <v>1446</v>
      </c>
      <c r="G1626" s="324" t="s">
        <v>1446</v>
      </c>
      <c r="H1626" s="324" t="s">
        <v>1446</v>
      </c>
      <c r="I1626" s="324" t="s">
        <v>1446</v>
      </c>
      <c r="J1626" s="324" t="s">
        <v>1446</v>
      </c>
      <c r="K1626" s="324" t="s">
        <v>1446</v>
      </c>
      <c r="L1626" s="324" t="s">
        <v>1446</v>
      </c>
      <c r="M1626" s="324" t="s">
        <v>1446</v>
      </c>
      <c r="N1626" s="324" t="s">
        <v>1446</v>
      </c>
      <c r="O1626" s="324" t="s">
        <v>1446</v>
      </c>
      <c r="P1626" s="324" t="s">
        <v>1446</v>
      </c>
      <c r="Q1626" s="324"/>
      <c r="R1626" s="324"/>
      <c r="S1626" s="324"/>
      <c r="T1626" s="324"/>
      <c r="U1626" s="324"/>
      <c r="V1626" s="324"/>
      <c r="W1626" s="324"/>
      <c r="X1626" s="324"/>
      <c r="Y1626" s="324"/>
      <c r="Z1626" s="324"/>
      <c r="AA1626" s="324"/>
      <c r="AB1626" s="324"/>
      <c r="AC1626" s="325"/>
      <c r="AD1626" s="94">
        <f>'Art. 121'!Q1564</f>
        <v>2</v>
      </c>
      <c r="AE1626" s="95">
        <f t="shared" si="264"/>
        <v>3.2733224222585927E-2</v>
      </c>
      <c r="AF1626">
        <f t="shared" si="265"/>
        <v>1</v>
      </c>
      <c r="AG1626" s="92">
        <f t="shared" si="266"/>
        <v>1</v>
      </c>
      <c r="AH1626" s="96">
        <f t="shared" si="267"/>
        <v>1</v>
      </c>
      <c r="AI1626" s="97">
        <f t="shared" si="268"/>
        <v>1.5384615384615385E-2</v>
      </c>
      <c r="AJ1626" s="97">
        <f t="shared" si="269"/>
        <v>1.5384615384615385E-2</v>
      </c>
      <c r="AK1626" s="97">
        <f t="shared" si="270"/>
        <v>3.2733224222585927E-2</v>
      </c>
    </row>
    <row r="1627" spans="1:37" ht="25.4" customHeight="1" thickTop="1" thickBot="1" x14ac:dyDescent="0.3">
      <c r="A1627" s="323" t="s">
        <v>1447</v>
      </c>
      <c r="B1627" s="324" t="s">
        <v>1448</v>
      </c>
      <c r="C1627" s="324" t="s">
        <v>1448</v>
      </c>
      <c r="D1627" s="324" t="s">
        <v>1448</v>
      </c>
      <c r="E1627" s="324" t="s">
        <v>1448</v>
      </c>
      <c r="F1627" s="324" t="s">
        <v>1448</v>
      </c>
      <c r="G1627" s="324" t="s">
        <v>1448</v>
      </c>
      <c r="H1627" s="324" t="s">
        <v>1448</v>
      </c>
      <c r="I1627" s="324" t="s">
        <v>1448</v>
      </c>
      <c r="J1627" s="324" t="s">
        <v>1448</v>
      </c>
      <c r="K1627" s="324" t="s">
        <v>1448</v>
      </c>
      <c r="L1627" s="324" t="s">
        <v>1448</v>
      </c>
      <c r="M1627" s="324" t="s">
        <v>1448</v>
      </c>
      <c r="N1627" s="324" t="s">
        <v>1448</v>
      </c>
      <c r="O1627" s="324" t="s">
        <v>1448</v>
      </c>
      <c r="P1627" s="324" t="s">
        <v>1448</v>
      </c>
      <c r="Q1627" s="324"/>
      <c r="R1627" s="324"/>
      <c r="S1627" s="324"/>
      <c r="T1627" s="324"/>
      <c r="U1627" s="324"/>
      <c r="V1627" s="324"/>
      <c r="W1627" s="324"/>
      <c r="X1627" s="324"/>
      <c r="Y1627" s="324"/>
      <c r="Z1627" s="324"/>
      <c r="AA1627" s="324"/>
      <c r="AB1627" s="324"/>
      <c r="AC1627" s="325"/>
      <c r="AD1627" s="94">
        <f>'Art. 121'!Q1565</f>
        <v>2</v>
      </c>
      <c r="AE1627" s="95">
        <f t="shared" si="264"/>
        <v>3.2733224222585927E-2</v>
      </c>
      <c r="AF1627">
        <f t="shared" si="265"/>
        <v>1</v>
      </c>
      <c r="AG1627" s="92">
        <f t="shared" si="266"/>
        <v>1</v>
      </c>
      <c r="AH1627" s="96">
        <f t="shared" si="267"/>
        <v>1</v>
      </c>
      <c r="AI1627" s="97">
        <f t="shared" si="268"/>
        <v>1.5384615384615385E-2</v>
      </c>
      <c r="AJ1627" s="97">
        <f t="shared" si="269"/>
        <v>1.5384615384615385E-2</v>
      </c>
      <c r="AK1627" s="97">
        <f t="shared" si="270"/>
        <v>3.2733224222585927E-2</v>
      </c>
    </row>
    <row r="1628" spans="1:37" ht="25.4" customHeight="1" thickTop="1" thickBot="1" x14ac:dyDescent="0.3">
      <c r="A1628" s="323" t="s">
        <v>1449</v>
      </c>
      <c r="B1628" s="324" t="s">
        <v>1450</v>
      </c>
      <c r="C1628" s="324" t="s">
        <v>1450</v>
      </c>
      <c r="D1628" s="324" t="s">
        <v>1450</v>
      </c>
      <c r="E1628" s="324" t="s">
        <v>1450</v>
      </c>
      <c r="F1628" s="324" t="s">
        <v>1450</v>
      </c>
      <c r="G1628" s="324" t="s">
        <v>1450</v>
      </c>
      <c r="H1628" s="324" t="s">
        <v>1450</v>
      </c>
      <c r="I1628" s="324" t="s">
        <v>1450</v>
      </c>
      <c r="J1628" s="324" t="s">
        <v>1450</v>
      </c>
      <c r="K1628" s="324" t="s">
        <v>1450</v>
      </c>
      <c r="L1628" s="324" t="s">
        <v>1450</v>
      </c>
      <c r="M1628" s="324" t="s">
        <v>1450</v>
      </c>
      <c r="N1628" s="324" t="s">
        <v>1450</v>
      </c>
      <c r="O1628" s="324" t="s">
        <v>1450</v>
      </c>
      <c r="P1628" s="324" t="s">
        <v>1450</v>
      </c>
      <c r="Q1628" s="324"/>
      <c r="R1628" s="324"/>
      <c r="S1628" s="324"/>
      <c r="T1628" s="324"/>
      <c r="U1628" s="324"/>
      <c r="V1628" s="324"/>
      <c r="W1628" s="324"/>
      <c r="X1628" s="324"/>
      <c r="Y1628" s="324"/>
      <c r="Z1628" s="324"/>
      <c r="AA1628" s="324"/>
      <c r="AB1628" s="324"/>
      <c r="AC1628" s="325"/>
      <c r="AD1628" s="94">
        <f>'Art. 121'!Q1566</f>
        <v>2</v>
      </c>
      <c r="AE1628" s="95">
        <f t="shared" si="264"/>
        <v>3.2733224222585927E-2</v>
      </c>
      <c r="AF1628">
        <f t="shared" si="265"/>
        <v>1</v>
      </c>
      <c r="AG1628" s="92">
        <f t="shared" si="266"/>
        <v>1</v>
      </c>
      <c r="AH1628" s="96">
        <f t="shared" si="267"/>
        <v>1</v>
      </c>
      <c r="AI1628" s="97">
        <f t="shared" si="268"/>
        <v>1.5384615384615385E-2</v>
      </c>
      <c r="AJ1628" s="97">
        <f t="shared" si="269"/>
        <v>1.5384615384615385E-2</v>
      </c>
      <c r="AK1628" s="97">
        <f t="shared" si="270"/>
        <v>3.2733224222585927E-2</v>
      </c>
    </row>
    <row r="1629" spans="1:37" ht="25.4" customHeight="1" thickTop="1" thickBot="1" x14ac:dyDescent="0.3">
      <c r="A1629" s="323" t="s">
        <v>1451</v>
      </c>
      <c r="B1629" s="324" t="s">
        <v>1452</v>
      </c>
      <c r="C1629" s="324" t="s">
        <v>1452</v>
      </c>
      <c r="D1629" s="324" t="s">
        <v>1452</v>
      </c>
      <c r="E1629" s="324" t="s">
        <v>1452</v>
      </c>
      <c r="F1629" s="324" t="s">
        <v>1452</v>
      </c>
      <c r="G1629" s="324" t="s">
        <v>1452</v>
      </c>
      <c r="H1629" s="324" t="s">
        <v>1452</v>
      </c>
      <c r="I1629" s="324" t="s">
        <v>1452</v>
      </c>
      <c r="J1629" s="324" t="s">
        <v>1452</v>
      </c>
      <c r="K1629" s="324" t="s">
        <v>1452</v>
      </c>
      <c r="L1629" s="324" t="s">
        <v>1452</v>
      </c>
      <c r="M1629" s="324" t="s">
        <v>1452</v>
      </c>
      <c r="N1629" s="324" t="s">
        <v>1452</v>
      </c>
      <c r="O1629" s="324" t="s">
        <v>1452</v>
      </c>
      <c r="P1629" s="324" t="s">
        <v>1452</v>
      </c>
      <c r="Q1629" s="324"/>
      <c r="R1629" s="324"/>
      <c r="S1629" s="324"/>
      <c r="T1629" s="324"/>
      <c r="U1629" s="324"/>
      <c r="V1629" s="324"/>
      <c r="W1629" s="324"/>
      <c r="X1629" s="324"/>
      <c r="Y1629" s="324"/>
      <c r="Z1629" s="324"/>
      <c r="AA1629" s="324"/>
      <c r="AB1629" s="324"/>
      <c r="AC1629" s="325"/>
      <c r="AD1629" s="94">
        <f>'Art. 121'!Q1567</f>
        <v>2</v>
      </c>
      <c r="AE1629" s="95">
        <f t="shared" si="264"/>
        <v>3.2733224222585927E-2</v>
      </c>
      <c r="AF1629">
        <f t="shared" si="265"/>
        <v>1</v>
      </c>
      <c r="AG1629" s="92">
        <f t="shared" si="266"/>
        <v>1</v>
      </c>
      <c r="AH1629" s="96">
        <f t="shared" si="267"/>
        <v>1</v>
      </c>
      <c r="AI1629" s="97">
        <f t="shared" si="268"/>
        <v>1.5384615384615385E-2</v>
      </c>
      <c r="AJ1629" s="97">
        <f t="shared" si="269"/>
        <v>1.5384615384615385E-2</v>
      </c>
      <c r="AK1629" s="97">
        <f t="shared" si="270"/>
        <v>3.2733224222585927E-2</v>
      </c>
    </row>
    <row r="1630" spans="1:37" ht="25.4" customHeight="1" thickTop="1" x14ac:dyDescent="0.25">
      <c r="A1630" s="321" t="s">
        <v>2141</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5">
        <f>SUM(AE1565:AE1629)</f>
        <v>2.127659574468086</v>
      </c>
      <c r="AF1630" s="65"/>
      <c r="AG1630" s="98">
        <f>SUM(AG1565:AG1629)</f>
        <v>65</v>
      </c>
      <c r="AH1630" s="99"/>
      <c r="AI1630" s="100"/>
      <c r="AJ1630" s="100"/>
      <c r="AK1630" s="100"/>
    </row>
    <row r="1631" spans="1:37" ht="25.4" customHeight="1" x14ac:dyDescent="0.25">
      <c r="A1631" s="308" t="s">
        <v>2142</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5">
        <f>AE1630/$AE$23*100</f>
        <v>100.00000000000004</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2" t="s">
        <v>111</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11" t="s">
        <v>99</v>
      </c>
      <c r="AE1633" s="112" t="s">
        <v>9</v>
      </c>
      <c r="AF1633" s="92" t="s">
        <v>1988</v>
      </c>
      <c r="AG1633" s="92" t="s">
        <v>1989</v>
      </c>
      <c r="AH1633" s="92" t="s">
        <v>1990</v>
      </c>
      <c r="AI1633" s="93" t="s">
        <v>1991</v>
      </c>
      <c r="AJ1633" s="92"/>
      <c r="AK1633" s="93" t="s">
        <v>1992</v>
      </c>
    </row>
    <row r="1634" spans="1:37" ht="25.4" customHeight="1" thickTop="1" thickBot="1" x14ac:dyDescent="0.3">
      <c r="A1634" s="323" t="s">
        <v>1453</v>
      </c>
      <c r="B1634" s="324" t="s">
        <v>1454</v>
      </c>
      <c r="C1634" s="324" t="s">
        <v>1454</v>
      </c>
      <c r="D1634" s="324" t="s">
        <v>1454</v>
      </c>
      <c r="E1634" s="324" t="s">
        <v>1454</v>
      </c>
      <c r="F1634" s="324" t="s">
        <v>1454</v>
      </c>
      <c r="G1634" s="324" t="s">
        <v>1454</v>
      </c>
      <c r="H1634" s="324" t="s">
        <v>1454</v>
      </c>
      <c r="I1634" s="324" t="s">
        <v>1454</v>
      </c>
      <c r="J1634" s="324" t="s">
        <v>1454</v>
      </c>
      <c r="K1634" s="324" t="s">
        <v>1454</v>
      </c>
      <c r="L1634" s="324" t="s">
        <v>1454</v>
      </c>
      <c r="M1634" s="324" t="s">
        <v>1454</v>
      </c>
      <c r="N1634" s="324" t="s">
        <v>1454</v>
      </c>
      <c r="O1634" s="324" t="s">
        <v>1454</v>
      </c>
      <c r="P1634" s="324" t="s">
        <v>1454</v>
      </c>
      <c r="Q1634" s="324"/>
      <c r="R1634" s="324"/>
      <c r="S1634" s="324"/>
      <c r="T1634" s="324"/>
      <c r="U1634" s="324"/>
      <c r="V1634" s="324"/>
      <c r="W1634" s="324"/>
      <c r="X1634" s="324"/>
      <c r="Y1634" s="324"/>
      <c r="Z1634" s="324"/>
      <c r="AA1634" s="324"/>
      <c r="AB1634" s="324"/>
      <c r="AC1634" s="325"/>
      <c r="AD1634" s="94">
        <f>'Art. 121'!Q1570</f>
        <v>2</v>
      </c>
      <c r="AE1634" s="95">
        <f>IF(AG1634=1,AK1634,AG1634)</f>
        <v>0.42553191489361702</v>
      </c>
      <c r="AF1634">
        <f>AD1634/2</f>
        <v>1</v>
      </c>
      <c r="AG1634" s="92">
        <f>IF(AND(AF1634&gt;=0,AF1634&lt;=1),1,"No aplica")</f>
        <v>1</v>
      </c>
      <c r="AH1634" s="96">
        <f>AD1634/(AG1634*2)</f>
        <v>1</v>
      </c>
      <c r="AI1634" s="97">
        <f>IF(AG1634=1,AG1634/$AG$1639,"No aplica")</f>
        <v>0.2</v>
      </c>
      <c r="AJ1634" s="97">
        <f>AF1634*AI1634</f>
        <v>0.2</v>
      </c>
      <c r="AK1634" s="97">
        <f>AJ1634*$AE$23</f>
        <v>0.42553191489361702</v>
      </c>
    </row>
    <row r="1635" spans="1:37" ht="25.4" customHeight="1" thickTop="1" thickBot="1" x14ac:dyDescent="0.3">
      <c r="A1635" s="323" t="s">
        <v>1455</v>
      </c>
      <c r="B1635" s="324" t="s">
        <v>1456</v>
      </c>
      <c r="C1635" s="324" t="s">
        <v>1456</v>
      </c>
      <c r="D1635" s="324" t="s">
        <v>1456</v>
      </c>
      <c r="E1635" s="324" t="s">
        <v>1456</v>
      </c>
      <c r="F1635" s="324" t="s">
        <v>1456</v>
      </c>
      <c r="G1635" s="324" t="s">
        <v>1456</v>
      </c>
      <c r="H1635" s="324" t="s">
        <v>1456</v>
      </c>
      <c r="I1635" s="324" t="s">
        <v>1456</v>
      </c>
      <c r="J1635" s="324" t="s">
        <v>1456</v>
      </c>
      <c r="K1635" s="324" t="s">
        <v>1456</v>
      </c>
      <c r="L1635" s="324" t="s">
        <v>1456</v>
      </c>
      <c r="M1635" s="324" t="s">
        <v>1456</v>
      </c>
      <c r="N1635" s="324" t="s">
        <v>1456</v>
      </c>
      <c r="O1635" s="324" t="s">
        <v>1456</v>
      </c>
      <c r="P1635" s="324" t="s">
        <v>1456</v>
      </c>
      <c r="Q1635" s="324"/>
      <c r="R1635" s="324"/>
      <c r="S1635" s="324"/>
      <c r="T1635" s="324"/>
      <c r="U1635" s="324"/>
      <c r="V1635" s="324"/>
      <c r="W1635" s="324"/>
      <c r="X1635" s="324"/>
      <c r="Y1635" s="324"/>
      <c r="Z1635" s="324"/>
      <c r="AA1635" s="324"/>
      <c r="AB1635" s="324"/>
      <c r="AC1635" s="325"/>
      <c r="AD1635" s="94">
        <f>'Art. 121'!Q1571</f>
        <v>2</v>
      </c>
      <c r="AE1635" s="95">
        <f>IF(AG1635=1,AK1635,AG1635)</f>
        <v>0.42553191489361702</v>
      </c>
      <c r="AF1635">
        <f>AD1635/2</f>
        <v>1</v>
      </c>
      <c r="AG1635" s="92">
        <f>IF(AND(AF1635&gt;=0,AF1635&lt;=1),1,"No aplica")</f>
        <v>1</v>
      </c>
      <c r="AH1635" s="96">
        <f>AD1635/(AG1635*2)</f>
        <v>1</v>
      </c>
      <c r="AI1635" s="97">
        <f>IF(AG1635=1,AG1635/$AG$1639,"No aplica")</f>
        <v>0.2</v>
      </c>
      <c r="AJ1635" s="97">
        <f>AF1635*AI1635</f>
        <v>0.2</v>
      </c>
      <c r="AK1635" s="97">
        <f>AJ1635*$AE$23</f>
        <v>0.42553191489361702</v>
      </c>
    </row>
    <row r="1636" spans="1:37" ht="25.4" customHeight="1" thickTop="1" thickBot="1" x14ac:dyDescent="0.3">
      <c r="A1636" s="323" t="s">
        <v>1457</v>
      </c>
      <c r="B1636" s="324" t="s">
        <v>1458</v>
      </c>
      <c r="C1636" s="324" t="s">
        <v>1458</v>
      </c>
      <c r="D1636" s="324" t="s">
        <v>1458</v>
      </c>
      <c r="E1636" s="324" t="s">
        <v>1458</v>
      </c>
      <c r="F1636" s="324" t="s">
        <v>1458</v>
      </c>
      <c r="G1636" s="324" t="s">
        <v>1458</v>
      </c>
      <c r="H1636" s="324" t="s">
        <v>1458</v>
      </c>
      <c r="I1636" s="324" t="s">
        <v>1458</v>
      </c>
      <c r="J1636" s="324" t="s">
        <v>1458</v>
      </c>
      <c r="K1636" s="324" t="s">
        <v>1458</v>
      </c>
      <c r="L1636" s="324" t="s">
        <v>1458</v>
      </c>
      <c r="M1636" s="324" t="s">
        <v>1458</v>
      </c>
      <c r="N1636" s="324" t="s">
        <v>1458</v>
      </c>
      <c r="O1636" s="324" t="s">
        <v>1458</v>
      </c>
      <c r="P1636" s="324" t="s">
        <v>1458</v>
      </c>
      <c r="Q1636" s="324"/>
      <c r="R1636" s="324"/>
      <c r="S1636" s="324"/>
      <c r="T1636" s="324"/>
      <c r="U1636" s="324"/>
      <c r="V1636" s="324"/>
      <c r="W1636" s="324"/>
      <c r="X1636" s="324"/>
      <c r="Y1636" s="324"/>
      <c r="Z1636" s="324"/>
      <c r="AA1636" s="324"/>
      <c r="AB1636" s="324"/>
      <c r="AC1636" s="325"/>
      <c r="AD1636" s="94">
        <f>'Art. 121'!Q1572</f>
        <v>2</v>
      </c>
      <c r="AE1636" s="95">
        <f>IF(AG1636=1,AK1636,AG1636)</f>
        <v>0.42553191489361702</v>
      </c>
      <c r="AF1636">
        <f>AD1636/2</f>
        <v>1</v>
      </c>
      <c r="AG1636" s="92">
        <f>IF(AND(AF1636&gt;=0,AF1636&lt;=1),1,"No aplica")</f>
        <v>1</v>
      </c>
      <c r="AH1636" s="96">
        <f>AD1636/(AG1636*2)</f>
        <v>1</v>
      </c>
      <c r="AI1636" s="97">
        <f>IF(AG1636=1,AG1636/$AG$1639,"No aplica")</f>
        <v>0.2</v>
      </c>
      <c r="AJ1636" s="97">
        <f>AF1636*AI1636</f>
        <v>0.2</v>
      </c>
      <c r="AK1636" s="97">
        <f>AJ1636*$AE$23</f>
        <v>0.42553191489361702</v>
      </c>
    </row>
    <row r="1637" spans="1:37" ht="25.4" customHeight="1" thickTop="1" thickBot="1" x14ac:dyDescent="0.3">
      <c r="A1637" s="323" t="s">
        <v>1459</v>
      </c>
      <c r="B1637" s="324" t="s">
        <v>1460</v>
      </c>
      <c r="C1637" s="324" t="s">
        <v>1460</v>
      </c>
      <c r="D1637" s="324" t="s">
        <v>1460</v>
      </c>
      <c r="E1637" s="324" t="s">
        <v>1460</v>
      </c>
      <c r="F1637" s="324" t="s">
        <v>1460</v>
      </c>
      <c r="G1637" s="324" t="s">
        <v>1460</v>
      </c>
      <c r="H1637" s="324" t="s">
        <v>1460</v>
      </c>
      <c r="I1637" s="324" t="s">
        <v>1460</v>
      </c>
      <c r="J1637" s="324" t="s">
        <v>1460</v>
      </c>
      <c r="K1637" s="324" t="s">
        <v>1460</v>
      </c>
      <c r="L1637" s="324" t="s">
        <v>1460</v>
      </c>
      <c r="M1637" s="324" t="s">
        <v>1460</v>
      </c>
      <c r="N1637" s="324" t="s">
        <v>1460</v>
      </c>
      <c r="O1637" s="324" t="s">
        <v>1460</v>
      </c>
      <c r="P1637" s="324" t="s">
        <v>1460</v>
      </c>
      <c r="Q1637" s="324"/>
      <c r="R1637" s="324"/>
      <c r="S1637" s="324"/>
      <c r="T1637" s="324"/>
      <c r="U1637" s="324"/>
      <c r="V1637" s="324"/>
      <c r="W1637" s="324"/>
      <c r="X1637" s="324"/>
      <c r="Y1637" s="324"/>
      <c r="Z1637" s="324"/>
      <c r="AA1637" s="324"/>
      <c r="AB1637" s="324"/>
      <c r="AC1637" s="325"/>
      <c r="AD1637" s="94">
        <f>'Art. 121'!Q1573</f>
        <v>2</v>
      </c>
      <c r="AE1637" s="95">
        <f>IF(AG1637=1,AK1637,AG1637)</f>
        <v>0.42553191489361702</v>
      </c>
      <c r="AF1637">
        <f>AD1637/2</f>
        <v>1</v>
      </c>
      <c r="AG1637" s="92">
        <f>IF(AND(AF1637&gt;=0,AF1637&lt;=1),1,"No aplica")</f>
        <v>1</v>
      </c>
      <c r="AH1637" s="96">
        <f>AD1637/(AG1637*2)</f>
        <v>1</v>
      </c>
      <c r="AI1637" s="97">
        <f>IF(AG1637=1,AG1637/$AG$1639,"No aplica")</f>
        <v>0.2</v>
      </c>
      <c r="AJ1637" s="97">
        <f>AF1637*AI1637</f>
        <v>0.2</v>
      </c>
      <c r="AK1637" s="97">
        <f>AJ1637*$AE$23</f>
        <v>0.42553191489361702</v>
      </c>
    </row>
    <row r="1638" spans="1:37" ht="25.4" customHeight="1" thickTop="1" thickBot="1" x14ac:dyDescent="0.3">
      <c r="A1638" s="323" t="s">
        <v>1461</v>
      </c>
      <c r="B1638" s="324" t="s">
        <v>1462</v>
      </c>
      <c r="C1638" s="324" t="s">
        <v>1462</v>
      </c>
      <c r="D1638" s="324" t="s">
        <v>1462</v>
      </c>
      <c r="E1638" s="324" t="s">
        <v>1462</v>
      </c>
      <c r="F1638" s="324" t="s">
        <v>1462</v>
      </c>
      <c r="G1638" s="324" t="s">
        <v>1462</v>
      </c>
      <c r="H1638" s="324" t="s">
        <v>1462</v>
      </c>
      <c r="I1638" s="324" t="s">
        <v>1462</v>
      </c>
      <c r="J1638" s="324" t="s">
        <v>1462</v>
      </c>
      <c r="K1638" s="324" t="s">
        <v>1462</v>
      </c>
      <c r="L1638" s="324" t="s">
        <v>1462</v>
      </c>
      <c r="M1638" s="324" t="s">
        <v>1462</v>
      </c>
      <c r="N1638" s="324" t="s">
        <v>1462</v>
      </c>
      <c r="O1638" s="324" t="s">
        <v>1462</v>
      </c>
      <c r="P1638" s="324" t="s">
        <v>1462</v>
      </c>
      <c r="Q1638" s="324"/>
      <c r="R1638" s="324"/>
      <c r="S1638" s="324"/>
      <c r="T1638" s="324"/>
      <c r="U1638" s="324"/>
      <c r="V1638" s="324"/>
      <c r="W1638" s="324"/>
      <c r="X1638" s="324"/>
      <c r="Y1638" s="324"/>
      <c r="Z1638" s="324"/>
      <c r="AA1638" s="324"/>
      <c r="AB1638" s="324"/>
      <c r="AC1638" s="325"/>
      <c r="AD1638" s="94">
        <f>'Art. 121'!Q1574</f>
        <v>2</v>
      </c>
      <c r="AE1638" s="95">
        <f>IF(AG1638=1,AK1638,AG1638)</f>
        <v>0.42553191489361702</v>
      </c>
      <c r="AF1638">
        <f>AD1638/2</f>
        <v>1</v>
      </c>
      <c r="AG1638" s="92">
        <f>IF(AND(AF1638&gt;=0,AF1638&lt;=1),1,"No aplica")</f>
        <v>1</v>
      </c>
      <c r="AH1638" s="96">
        <f>AD1638/(AG1638*2)</f>
        <v>1</v>
      </c>
      <c r="AI1638" s="97">
        <f>IF(AG1638=1,AG1638/$AG$1639,"No aplica")</f>
        <v>0.2</v>
      </c>
      <c r="AJ1638" s="97">
        <f>AF1638*AI1638</f>
        <v>0.2</v>
      </c>
      <c r="AK1638" s="97">
        <f>AJ1638*$AE$23</f>
        <v>0.42553191489361702</v>
      </c>
    </row>
    <row r="1639" spans="1:37" ht="25.4" customHeight="1" thickTop="1" x14ac:dyDescent="0.25">
      <c r="A1639" s="321" t="s">
        <v>2143</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5">
        <f>SUM(AE1632:AE1638)</f>
        <v>2.1276595744680851</v>
      </c>
      <c r="AF1639" s="65"/>
      <c r="AG1639" s="98">
        <f>SUM(AG1634:AG1638)</f>
        <v>5</v>
      </c>
      <c r="AH1639" s="99"/>
      <c r="AI1639" s="100"/>
      <c r="AJ1639" s="100"/>
      <c r="AK1639" s="100"/>
    </row>
    <row r="1640" spans="1:37" ht="25.4" customHeight="1" x14ac:dyDescent="0.25">
      <c r="A1640" s="308" t="s">
        <v>2144</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1463</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2" t="s">
        <v>76</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69" t="s">
        <v>99</v>
      </c>
      <c r="AE1646" s="113" t="s">
        <v>9</v>
      </c>
      <c r="AF1646" s="92" t="s">
        <v>1988</v>
      </c>
      <c r="AG1646" s="92" t="s">
        <v>1989</v>
      </c>
      <c r="AH1646" s="92" t="s">
        <v>1990</v>
      </c>
      <c r="AI1646" s="93" t="s">
        <v>1991</v>
      </c>
      <c r="AJ1646" s="92"/>
      <c r="AK1646" s="93" t="s">
        <v>1992</v>
      </c>
    </row>
    <row r="1647" spans="1:37" ht="25.4" customHeight="1" thickTop="1" thickBot="1" x14ac:dyDescent="0.3">
      <c r="A1647" s="323" t="s">
        <v>1060</v>
      </c>
      <c r="B1647" s="324" t="s">
        <v>1061</v>
      </c>
      <c r="C1647" s="324" t="s">
        <v>1061</v>
      </c>
      <c r="D1647" s="324" t="s">
        <v>1061</v>
      </c>
      <c r="E1647" s="324" t="s">
        <v>1061</v>
      </c>
      <c r="F1647" s="324" t="s">
        <v>1061</v>
      </c>
      <c r="G1647" s="324" t="s">
        <v>1061</v>
      </c>
      <c r="H1647" s="324" t="s">
        <v>1061</v>
      </c>
      <c r="I1647" s="324" t="s">
        <v>1061</v>
      </c>
      <c r="J1647" s="324" t="s">
        <v>1061</v>
      </c>
      <c r="K1647" s="324" t="s">
        <v>1061</v>
      </c>
      <c r="L1647" s="324" t="s">
        <v>1061</v>
      </c>
      <c r="M1647" s="324" t="s">
        <v>1061</v>
      </c>
      <c r="N1647" s="324" t="s">
        <v>1061</v>
      </c>
      <c r="O1647" s="324" t="s">
        <v>1061</v>
      </c>
      <c r="P1647" s="324" t="s">
        <v>1061</v>
      </c>
      <c r="Q1647" s="324"/>
      <c r="R1647" s="324"/>
      <c r="S1647" s="324"/>
      <c r="T1647" s="324"/>
      <c r="U1647" s="324"/>
      <c r="V1647" s="324"/>
      <c r="W1647" s="324"/>
      <c r="X1647" s="324"/>
      <c r="Y1647" s="324"/>
      <c r="Z1647" s="324"/>
      <c r="AA1647" s="324"/>
      <c r="AB1647" s="324"/>
      <c r="AC1647" s="325"/>
      <c r="AD1647" s="94">
        <f>'Art. 121'!Q1583</f>
        <v>2</v>
      </c>
      <c r="AE1647" s="95">
        <f t="shared" ref="AE1647:AE1658" si="271">IF(AG1647=1,AK1647,AG1647)</f>
        <v>0.17730496453900707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0.17730496453900707</v>
      </c>
    </row>
    <row r="1648" spans="1:37" ht="25.4" customHeight="1" thickTop="1" thickBot="1" x14ac:dyDescent="0.3">
      <c r="A1648" s="323" t="s">
        <v>1092</v>
      </c>
      <c r="B1648" s="324" t="s">
        <v>1093</v>
      </c>
      <c r="C1648" s="324" t="s">
        <v>1093</v>
      </c>
      <c r="D1648" s="324" t="s">
        <v>1093</v>
      </c>
      <c r="E1648" s="324" t="s">
        <v>1093</v>
      </c>
      <c r="F1648" s="324" t="s">
        <v>1093</v>
      </c>
      <c r="G1648" s="324" t="s">
        <v>1093</v>
      </c>
      <c r="H1648" s="324" t="s">
        <v>1093</v>
      </c>
      <c r="I1648" s="324" t="s">
        <v>1093</v>
      </c>
      <c r="J1648" s="324" t="s">
        <v>1093</v>
      </c>
      <c r="K1648" s="324" t="s">
        <v>1093</v>
      </c>
      <c r="L1648" s="324" t="s">
        <v>1093</v>
      </c>
      <c r="M1648" s="324" t="s">
        <v>1093</v>
      </c>
      <c r="N1648" s="324" t="s">
        <v>1093</v>
      </c>
      <c r="O1648" s="324" t="s">
        <v>1093</v>
      </c>
      <c r="P1648" s="324" t="s">
        <v>1093</v>
      </c>
      <c r="Q1648" s="324"/>
      <c r="R1648" s="324"/>
      <c r="S1648" s="324"/>
      <c r="T1648" s="324"/>
      <c r="U1648" s="324"/>
      <c r="V1648" s="324"/>
      <c r="W1648" s="324"/>
      <c r="X1648" s="324"/>
      <c r="Y1648" s="324"/>
      <c r="Z1648" s="324"/>
      <c r="AA1648" s="324"/>
      <c r="AB1648" s="324"/>
      <c r="AC1648" s="325"/>
      <c r="AD1648" s="94">
        <f>'Art. 121'!Q1584</f>
        <v>2</v>
      </c>
      <c r="AE1648" s="95">
        <f t="shared" si="271"/>
        <v>0.17730496453900707</v>
      </c>
      <c r="AF1648">
        <f t="shared" si="272"/>
        <v>1</v>
      </c>
      <c r="AG1648" s="92">
        <f t="shared" si="273"/>
        <v>1</v>
      </c>
      <c r="AH1648" s="96">
        <f t="shared" si="274"/>
        <v>1</v>
      </c>
      <c r="AI1648" s="97">
        <f t="shared" si="275"/>
        <v>8.3333333333333329E-2</v>
      </c>
      <c r="AJ1648" s="97">
        <f t="shared" si="276"/>
        <v>8.3333333333333329E-2</v>
      </c>
      <c r="AK1648" s="97">
        <f t="shared" si="277"/>
        <v>0.17730496453900707</v>
      </c>
    </row>
    <row r="1649" spans="1:37" ht="25.4" customHeight="1" thickTop="1" thickBot="1" x14ac:dyDescent="0.3">
      <c r="A1649" s="323" t="s">
        <v>1465</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4">
        <f>'Art. 121'!Q1585</f>
        <v>2</v>
      </c>
      <c r="AE1649" s="95">
        <f t="shared" si="271"/>
        <v>0.17730496453900707</v>
      </c>
      <c r="AF1649">
        <f t="shared" si="272"/>
        <v>1</v>
      </c>
      <c r="AG1649" s="92">
        <f t="shared" si="273"/>
        <v>1</v>
      </c>
      <c r="AH1649" s="96">
        <f t="shared" si="274"/>
        <v>1</v>
      </c>
      <c r="AI1649" s="97">
        <f t="shared" si="275"/>
        <v>8.3333333333333329E-2</v>
      </c>
      <c r="AJ1649" s="97">
        <f t="shared" si="276"/>
        <v>8.3333333333333329E-2</v>
      </c>
      <c r="AK1649" s="97">
        <f t="shared" si="277"/>
        <v>0.17730496453900707</v>
      </c>
    </row>
    <row r="1650" spans="1:37" ht="25.4" customHeight="1" thickTop="1" thickBot="1" x14ac:dyDescent="0.3">
      <c r="A1650" s="323" t="s">
        <v>1466</v>
      </c>
      <c r="B1650" s="324" t="s">
        <v>1467</v>
      </c>
      <c r="C1650" s="324" t="s">
        <v>1467</v>
      </c>
      <c r="D1650" s="324" t="s">
        <v>1467</v>
      </c>
      <c r="E1650" s="324" t="s">
        <v>1467</v>
      </c>
      <c r="F1650" s="324" t="s">
        <v>1467</v>
      </c>
      <c r="G1650" s="324" t="s">
        <v>1467</v>
      </c>
      <c r="H1650" s="324" t="s">
        <v>1467</v>
      </c>
      <c r="I1650" s="324" t="s">
        <v>1467</v>
      </c>
      <c r="J1650" s="324" t="s">
        <v>1467</v>
      </c>
      <c r="K1650" s="324" t="s">
        <v>1467</v>
      </c>
      <c r="L1650" s="324" t="s">
        <v>1467</v>
      </c>
      <c r="M1650" s="324" t="s">
        <v>1467</v>
      </c>
      <c r="N1650" s="324" t="s">
        <v>1467</v>
      </c>
      <c r="O1650" s="324" t="s">
        <v>1467</v>
      </c>
      <c r="P1650" s="324" t="s">
        <v>1467</v>
      </c>
      <c r="Q1650" s="324"/>
      <c r="R1650" s="324"/>
      <c r="S1650" s="324"/>
      <c r="T1650" s="324"/>
      <c r="U1650" s="324"/>
      <c r="V1650" s="324"/>
      <c r="W1650" s="324"/>
      <c r="X1650" s="324"/>
      <c r="Y1650" s="324"/>
      <c r="Z1650" s="324"/>
      <c r="AA1650" s="324"/>
      <c r="AB1650" s="324"/>
      <c r="AC1650" s="325"/>
      <c r="AD1650" s="94">
        <f>'Art. 121'!Q1586</f>
        <v>2</v>
      </c>
      <c r="AE1650" s="95">
        <f t="shared" si="271"/>
        <v>0.17730496453900707</v>
      </c>
      <c r="AF1650">
        <f t="shared" si="272"/>
        <v>1</v>
      </c>
      <c r="AG1650" s="92">
        <f t="shared" si="273"/>
        <v>1</v>
      </c>
      <c r="AH1650" s="96">
        <f t="shared" si="274"/>
        <v>1</v>
      </c>
      <c r="AI1650" s="97">
        <f t="shared" si="275"/>
        <v>8.3333333333333329E-2</v>
      </c>
      <c r="AJ1650" s="97">
        <f t="shared" si="276"/>
        <v>8.3333333333333329E-2</v>
      </c>
      <c r="AK1650" s="97">
        <f t="shared" si="277"/>
        <v>0.17730496453900707</v>
      </c>
    </row>
    <row r="1651" spans="1:37" ht="25.4" customHeight="1" thickTop="1" thickBot="1" x14ac:dyDescent="0.3">
      <c r="A1651" s="323" t="s">
        <v>1468</v>
      </c>
      <c r="B1651" s="324" t="s">
        <v>1468</v>
      </c>
      <c r="C1651" s="324" t="s">
        <v>1468</v>
      </c>
      <c r="D1651" s="324" t="s">
        <v>1468</v>
      </c>
      <c r="E1651" s="324" t="s">
        <v>1468</v>
      </c>
      <c r="F1651" s="324" t="s">
        <v>1468</v>
      </c>
      <c r="G1651" s="324" t="s">
        <v>1468</v>
      </c>
      <c r="H1651" s="324" t="s">
        <v>1468</v>
      </c>
      <c r="I1651" s="324" t="s">
        <v>1468</v>
      </c>
      <c r="J1651" s="324" t="s">
        <v>1468</v>
      </c>
      <c r="K1651" s="324" t="s">
        <v>1468</v>
      </c>
      <c r="L1651" s="324" t="s">
        <v>1468</v>
      </c>
      <c r="M1651" s="324" t="s">
        <v>1468</v>
      </c>
      <c r="N1651" s="324" t="s">
        <v>1468</v>
      </c>
      <c r="O1651" s="324" t="s">
        <v>1468</v>
      </c>
      <c r="P1651" s="324" t="s">
        <v>1468</v>
      </c>
      <c r="Q1651" s="324"/>
      <c r="R1651" s="324"/>
      <c r="S1651" s="324"/>
      <c r="T1651" s="324"/>
      <c r="U1651" s="324"/>
      <c r="V1651" s="324"/>
      <c r="W1651" s="324"/>
      <c r="X1651" s="324"/>
      <c r="Y1651" s="324"/>
      <c r="Z1651" s="324"/>
      <c r="AA1651" s="324"/>
      <c r="AB1651" s="324"/>
      <c r="AC1651" s="325"/>
      <c r="AD1651" s="94">
        <f>'Art. 121'!Q1587</f>
        <v>2</v>
      </c>
      <c r="AE1651" s="95">
        <f t="shared" si="271"/>
        <v>0.17730496453900707</v>
      </c>
      <c r="AF1651">
        <f t="shared" si="272"/>
        <v>1</v>
      </c>
      <c r="AG1651" s="92">
        <f t="shared" si="273"/>
        <v>1</v>
      </c>
      <c r="AH1651" s="96">
        <f t="shared" si="274"/>
        <v>1</v>
      </c>
      <c r="AI1651" s="97">
        <f t="shared" si="275"/>
        <v>8.3333333333333329E-2</v>
      </c>
      <c r="AJ1651" s="97">
        <f t="shared" si="276"/>
        <v>8.3333333333333329E-2</v>
      </c>
      <c r="AK1651" s="97">
        <f t="shared" si="277"/>
        <v>0.17730496453900707</v>
      </c>
    </row>
    <row r="1652" spans="1:37" ht="25.4" customHeight="1" thickTop="1" thickBot="1" x14ac:dyDescent="0.3">
      <c r="A1652" s="323" t="s">
        <v>1469</v>
      </c>
      <c r="B1652" s="324" t="s">
        <v>1469</v>
      </c>
      <c r="C1652" s="324" t="s">
        <v>1469</v>
      </c>
      <c r="D1652" s="324" t="s">
        <v>1469</v>
      </c>
      <c r="E1652" s="324" t="s">
        <v>1469</v>
      </c>
      <c r="F1652" s="324" t="s">
        <v>1469</v>
      </c>
      <c r="G1652" s="324" t="s">
        <v>1469</v>
      </c>
      <c r="H1652" s="324" t="s">
        <v>1469</v>
      </c>
      <c r="I1652" s="324" t="s">
        <v>1469</v>
      </c>
      <c r="J1652" s="324" t="s">
        <v>1469</v>
      </c>
      <c r="K1652" s="324" t="s">
        <v>1469</v>
      </c>
      <c r="L1652" s="324" t="s">
        <v>1469</v>
      </c>
      <c r="M1652" s="324" t="s">
        <v>1469</v>
      </c>
      <c r="N1652" s="324" t="s">
        <v>1469</v>
      </c>
      <c r="O1652" s="324" t="s">
        <v>1469</v>
      </c>
      <c r="P1652" s="324" t="s">
        <v>1469</v>
      </c>
      <c r="Q1652" s="324"/>
      <c r="R1652" s="324"/>
      <c r="S1652" s="324"/>
      <c r="T1652" s="324"/>
      <c r="U1652" s="324"/>
      <c r="V1652" s="324"/>
      <c r="W1652" s="324"/>
      <c r="X1652" s="324"/>
      <c r="Y1652" s="324"/>
      <c r="Z1652" s="324"/>
      <c r="AA1652" s="324"/>
      <c r="AB1652" s="324"/>
      <c r="AC1652" s="325"/>
      <c r="AD1652" s="94">
        <f>'Art. 121'!Q1588</f>
        <v>2</v>
      </c>
      <c r="AE1652" s="95">
        <f t="shared" si="271"/>
        <v>0.17730496453900707</v>
      </c>
      <c r="AF1652">
        <f t="shared" si="272"/>
        <v>1</v>
      </c>
      <c r="AG1652" s="92">
        <f t="shared" si="273"/>
        <v>1</v>
      </c>
      <c r="AH1652" s="96">
        <f t="shared" si="274"/>
        <v>1</v>
      </c>
      <c r="AI1652" s="97">
        <f t="shared" si="275"/>
        <v>8.3333333333333329E-2</v>
      </c>
      <c r="AJ1652" s="97">
        <f t="shared" si="276"/>
        <v>8.3333333333333329E-2</v>
      </c>
      <c r="AK1652" s="97">
        <f t="shared" si="277"/>
        <v>0.17730496453900707</v>
      </c>
    </row>
    <row r="1653" spans="1:37" ht="25.4" customHeight="1" thickTop="1" thickBot="1" x14ac:dyDescent="0.3">
      <c r="A1653" s="323" t="s">
        <v>1470</v>
      </c>
      <c r="B1653" s="324" t="s">
        <v>1471</v>
      </c>
      <c r="C1653" s="324" t="s">
        <v>1471</v>
      </c>
      <c r="D1653" s="324" t="s">
        <v>1471</v>
      </c>
      <c r="E1653" s="324" t="s">
        <v>1471</v>
      </c>
      <c r="F1653" s="324" t="s">
        <v>1471</v>
      </c>
      <c r="G1653" s="324" t="s">
        <v>1471</v>
      </c>
      <c r="H1653" s="324" t="s">
        <v>1471</v>
      </c>
      <c r="I1653" s="324" t="s">
        <v>1471</v>
      </c>
      <c r="J1653" s="324" t="s">
        <v>1471</v>
      </c>
      <c r="K1653" s="324" t="s">
        <v>1471</v>
      </c>
      <c r="L1653" s="324" t="s">
        <v>1471</v>
      </c>
      <c r="M1653" s="324" t="s">
        <v>1471</v>
      </c>
      <c r="N1653" s="324" t="s">
        <v>1471</v>
      </c>
      <c r="O1653" s="324" t="s">
        <v>1471</v>
      </c>
      <c r="P1653" s="324" t="s">
        <v>1471</v>
      </c>
      <c r="Q1653" s="324"/>
      <c r="R1653" s="324"/>
      <c r="S1653" s="324"/>
      <c r="T1653" s="324"/>
      <c r="U1653" s="324"/>
      <c r="V1653" s="324"/>
      <c r="W1653" s="324"/>
      <c r="X1653" s="324"/>
      <c r="Y1653" s="324"/>
      <c r="Z1653" s="324"/>
      <c r="AA1653" s="324"/>
      <c r="AB1653" s="324"/>
      <c r="AC1653" s="325"/>
      <c r="AD1653" s="94">
        <f>'Art. 121'!Q1589</f>
        <v>2</v>
      </c>
      <c r="AE1653" s="95">
        <f t="shared" si="271"/>
        <v>0.17730496453900707</v>
      </c>
      <c r="AF1653">
        <f t="shared" si="272"/>
        <v>1</v>
      </c>
      <c r="AG1653" s="92">
        <f t="shared" si="273"/>
        <v>1</v>
      </c>
      <c r="AH1653" s="96">
        <f t="shared" si="274"/>
        <v>1</v>
      </c>
      <c r="AI1653" s="97">
        <f t="shared" si="275"/>
        <v>8.3333333333333329E-2</v>
      </c>
      <c r="AJ1653" s="97">
        <f t="shared" si="276"/>
        <v>8.3333333333333329E-2</v>
      </c>
      <c r="AK1653" s="97">
        <f t="shared" si="277"/>
        <v>0.17730496453900707</v>
      </c>
    </row>
    <row r="1654" spans="1:37" ht="25.4" customHeight="1" thickTop="1" thickBot="1" x14ac:dyDescent="0.3">
      <c r="A1654" s="323" t="s">
        <v>1472</v>
      </c>
      <c r="B1654" s="324" t="s">
        <v>1473</v>
      </c>
      <c r="C1654" s="324" t="s">
        <v>1473</v>
      </c>
      <c r="D1654" s="324" t="s">
        <v>1473</v>
      </c>
      <c r="E1654" s="324" t="s">
        <v>1473</v>
      </c>
      <c r="F1654" s="324" t="s">
        <v>1473</v>
      </c>
      <c r="G1654" s="324" t="s">
        <v>1473</v>
      </c>
      <c r="H1654" s="324" t="s">
        <v>1473</v>
      </c>
      <c r="I1654" s="324" t="s">
        <v>1473</v>
      </c>
      <c r="J1654" s="324" t="s">
        <v>1473</v>
      </c>
      <c r="K1654" s="324" t="s">
        <v>1473</v>
      </c>
      <c r="L1654" s="324" t="s">
        <v>1473</v>
      </c>
      <c r="M1654" s="324" t="s">
        <v>1473</v>
      </c>
      <c r="N1654" s="324" t="s">
        <v>1473</v>
      </c>
      <c r="O1654" s="324" t="s">
        <v>1473</v>
      </c>
      <c r="P1654" s="324" t="s">
        <v>1473</v>
      </c>
      <c r="Q1654" s="324"/>
      <c r="R1654" s="324"/>
      <c r="S1654" s="324"/>
      <c r="T1654" s="324"/>
      <c r="U1654" s="324"/>
      <c r="V1654" s="324"/>
      <c r="W1654" s="324"/>
      <c r="X1654" s="324"/>
      <c r="Y1654" s="324"/>
      <c r="Z1654" s="324"/>
      <c r="AA1654" s="324"/>
      <c r="AB1654" s="324"/>
      <c r="AC1654" s="325"/>
      <c r="AD1654" s="94">
        <f>'Art. 121'!Q1590</f>
        <v>2</v>
      </c>
      <c r="AE1654" s="95">
        <f t="shared" si="271"/>
        <v>0.17730496453900707</v>
      </c>
      <c r="AF1654">
        <f t="shared" si="272"/>
        <v>1</v>
      </c>
      <c r="AG1654" s="92">
        <f t="shared" si="273"/>
        <v>1</v>
      </c>
      <c r="AH1654" s="96">
        <f t="shared" si="274"/>
        <v>1</v>
      </c>
      <c r="AI1654" s="97">
        <f t="shared" si="275"/>
        <v>8.3333333333333329E-2</v>
      </c>
      <c r="AJ1654" s="97">
        <f t="shared" si="276"/>
        <v>8.3333333333333329E-2</v>
      </c>
      <c r="AK1654" s="97">
        <f t="shared" si="277"/>
        <v>0.17730496453900707</v>
      </c>
    </row>
    <row r="1655" spans="1:37" ht="25.4" customHeight="1" thickTop="1" thickBot="1" x14ac:dyDescent="0.3">
      <c r="A1655" s="323" t="s">
        <v>1474</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4">
        <f>'Art. 121'!Q1591</f>
        <v>2</v>
      </c>
      <c r="AE1655" s="95">
        <f t="shared" si="271"/>
        <v>0.17730496453900707</v>
      </c>
      <c r="AF1655">
        <f t="shared" si="272"/>
        <v>1</v>
      </c>
      <c r="AG1655" s="92">
        <f t="shared" si="273"/>
        <v>1</v>
      </c>
      <c r="AH1655" s="96">
        <f t="shared" si="274"/>
        <v>1</v>
      </c>
      <c r="AI1655" s="97">
        <f t="shared" si="275"/>
        <v>8.3333333333333329E-2</v>
      </c>
      <c r="AJ1655" s="97">
        <f t="shared" si="276"/>
        <v>8.3333333333333329E-2</v>
      </c>
      <c r="AK1655" s="97">
        <f t="shared" si="277"/>
        <v>0.17730496453900707</v>
      </c>
    </row>
    <row r="1656" spans="1:37" ht="25.4" customHeight="1" thickTop="1" thickBot="1" x14ac:dyDescent="0.3">
      <c r="A1656" s="323" t="s">
        <v>1475</v>
      </c>
      <c r="B1656" s="324" t="s">
        <v>1476</v>
      </c>
      <c r="C1656" s="324" t="s">
        <v>1476</v>
      </c>
      <c r="D1656" s="324" t="s">
        <v>1476</v>
      </c>
      <c r="E1656" s="324" t="s">
        <v>1476</v>
      </c>
      <c r="F1656" s="324" t="s">
        <v>1476</v>
      </c>
      <c r="G1656" s="324" t="s">
        <v>1476</v>
      </c>
      <c r="H1656" s="324" t="s">
        <v>1476</v>
      </c>
      <c r="I1656" s="324" t="s">
        <v>1476</v>
      </c>
      <c r="J1656" s="324" t="s">
        <v>1476</v>
      </c>
      <c r="K1656" s="324" t="s">
        <v>1476</v>
      </c>
      <c r="L1656" s="324" t="s">
        <v>1476</v>
      </c>
      <c r="M1656" s="324" t="s">
        <v>1476</v>
      </c>
      <c r="N1656" s="324" t="s">
        <v>1476</v>
      </c>
      <c r="O1656" s="324" t="s">
        <v>1476</v>
      </c>
      <c r="P1656" s="324" t="s">
        <v>1476</v>
      </c>
      <c r="Q1656" s="324"/>
      <c r="R1656" s="324"/>
      <c r="S1656" s="324"/>
      <c r="T1656" s="324"/>
      <c r="U1656" s="324"/>
      <c r="V1656" s="324"/>
      <c r="W1656" s="324"/>
      <c r="X1656" s="324"/>
      <c r="Y1656" s="324"/>
      <c r="Z1656" s="324"/>
      <c r="AA1656" s="324"/>
      <c r="AB1656" s="324"/>
      <c r="AC1656" s="325"/>
      <c r="AD1656" s="94">
        <f>'Art. 121'!Q1592</f>
        <v>2</v>
      </c>
      <c r="AE1656" s="95">
        <f t="shared" si="271"/>
        <v>0.17730496453900707</v>
      </c>
      <c r="AF1656">
        <f t="shared" si="272"/>
        <v>1</v>
      </c>
      <c r="AG1656" s="92">
        <f t="shared" si="273"/>
        <v>1</v>
      </c>
      <c r="AH1656" s="96">
        <f t="shared" si="274"/>
        <v>1</v>
      </c>
      <c r="AI1656" s="97">
        <f t="shared" si="275"/>
        <v>8.3333333333333329E-2</v>
      </c>
      <c r="AJ1656" s="97">
        <f t="shared" si="276"/>
        <v>8.3333333333333329E-2</v>
      </c>
      <c r="AK1656" s="97">
        <f t="shared" si="277"/>
        <v>0.17730496453900707</v>
      </c>
    </row>
    <row r="1657" spans="1:37" ht="25.4" customHeight="1" thickTop="1" thickBot="1" x14ac:dyDescent="0.3">
      <c r="A1657" s="323" t="s">
        <v>1477</v>
      </c>
      <c r="B1657" s="324" t="s">
        <v>1478</v>
      </c>
      <c r="C1657" s="324" t="s">
        <v>1478</v>
      </c>
      <c r="D1657" s="324" t="s">
        <v>1478</v>
      </c>
      <c r="E1657" s="324" t="s">
        <v>1478</v>
      </c>
      <c r="F1657" s="324" t="s">
        <v>1478</v>
      </c>
      <c r="G1657" s="324" t="s">
        <v>1478</v>
      </c>
      <c r="H1657" s="324" t="s">
        <v>1478</v>
      </c>
      <c r="I1657" s="324" t="s">
        <v>1478</v>
      </c>
      <c r="J1657" s="324" t="s">
        <v>1478</v>
      </c>
      <c r="K1657" s="324" t="s">
        <v>1478</v>
      </c>
      <c r="L1657" s="324" t="s">
        <v>1478</v>
      </c>
      <c r="M1657" s="324" t="s">
        <v>1478</v>
      </c>
      <c r="N1657" s="324" t="s">
        <v>1478</v>
      </c>
      <c r="O1657" s="324" t="s">
        <v>1478</v>
      </c>
      <c r="P1657" s="324" t="s">
        <v>1478</v>
      </c>
      <c r="Q1657" s="324"/>
      <c r="R1657" s="324"/>
      <c r="S1657" s="324"/>
      <c r="T1657" s="324"/>
      <c r="U1657" s="324"/>
      <c r="V1657" s="324"/>
      <c r="W1657" s="324"/>
      <c r="X1657" s="324"/>
      <c r="Y1657" s="324"/>
      <c r="Z1657" s="324"/>
      <c r="AA1657" s="324"/>
      <c r="AB1657" s="324"/>
      <c r="AC1657" s="325"/>
      <c r="AD1657" s="94">
        <f>'Art. 121'!Q1593</f>
        <v>2</v>
      </c>
      <c r="AE1657" s="95">
        <f t="shared" si="271"/>
        <v>0.17730496453900707</v>
      </c>
      <c r="AF1657">
        <f t="shared" si="272"/>
        <v>1</v>
      </c>
      <c r="AG1657" s="92">
        <f t="shared" si="273"/>
        <v>1</v>
      </c>
      <c r="AH1657" s="96">
        <f t="shared" si="274"/>
        <v>1</v>
      </c>
      <c r="AI1657" s="97">
        <f t="shared" si="275"/>
        <v>8.3333333333333329E-2</v>
      </c>
      <c r="AJ1657" s="97">
        <f t="shared" si="276"/>
        <v>8.3333333333333329E-2</v>
      </c>
      <c r="AK1657" s="97">
        <f t="shared" si="277"/>
        <v>0.17730496453900707</v>
      </c>
    </row>
    <row r="1658" spans="1:37" ht="25.4" customHeight="1" thickTop="1" thickBot="1" x14ac:dyDescent="0.3">
      <c r="A1658" s="323" t="s">
        <v>1479</v>
      </c>
      <c r="B1658" s="324" t="s">
        <v>1479</v>
      </c>
      <c r="C1658" s="324" t="s">
        <v>1479</v>
      </c>
      <c r="D1658" s="324" t="s">
        <v>1479</v>
      </c>
      <c r="E1658" s="324" t="s">
        <v>1479</v>
      </c>
      <c r="F1658" s="324" t="s">
        <v>1479</v>
      </c>
      <c r="G1658" s="324" t="s">
        <v>1479</v>
      </c>
      <c r="H1658" s="324" t="s">
        <v>1479</v>
      </c>
      <c r="I1658" s="324" t="s">
        <v>1479</v>
      </c>
      <c r="J1658" s="324" t="s">
        <v>1479</v>
      </c>
      <c r="K1658" s="324" t="s">
        <v>1479</v>
      </c>
      <c r="L1658" s="324" t="s">
        <v>1479</v>
      </c>
      <c r="M1658" s="324" t="s">
        <v>1479</v>
      </c>
      <c r="N1658" s="324" t="s">
        <v>1479</v>
      </c>
      <c r="O1658" s="324" t="s">
        <v>1479</v>
      </c>
      <c r="P1658" s="324" t="s">
        <v>1479</v>
      </c>
      <c r="Q1658" s="324"/>
      <c r="R1658" s="324"/>
      <c r="S1658" s="324"/>
      <c r="T1658" s="324"/>
      <c r="U1658" s="324"/>
      <c r="V1658" s="324"/>
      <c r="W1658" s="324"/>
      <c r="X1658" s="324"/>
      <c r="Y1658" s="324"/>
      <c r="Z1658" s="324"/>
      <c r="AA1658" s="324"/>
      <c r="AB1658" s="324"/>
      <c r="AC1658" s="325"/>
      <c r="AD1658" s="94">
        <f>'Art. 121'!Q1594</f>
        <v>2</v>
      </c>
      <c r="AE1658" s="95">
        <f t="shared" si="271"/>
        <v>0.17730496453900707</v>
      </c>
      <c r="AF1658">
        <f t="shared" si="272"/>
        <v>1</v>
      </c>
      <c r="AG1658" s="92">
        <f t="shared" si="273"/>
        <v>1</v>
      </c>
      <c r="AH1658" s="96">
        <f t="shared" si="274"/>
        <v>1</v>
      </c>
      <c r="AI1658" s="97">
        <f t="shared" si="275"/>
        <v>8.3333333333333329E-2</v>
      </c>
      <c r="AJ1658" s="97">
        <f t="shared" si="276"/>
        <v>8.3333333333333329E-2</v>
      </c>
      <c r="AK1658" s="97">
        <f t="shared" si="277"/>
        <v>0.17730496453900707</v>
      </c>
    </row>
    <row r="1659" spans="1:37" ht="25.4" customHeight="1" thickTop="1" x14ac:dyDescent="0.25">
      <c r="A1659" s="321" t="s">
        <v>2145</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5">
        <f>SUM(AE1647:AE1658)</f>
        <v>2.1276595744680846</v>
      </c>
      <c r="AF1659" s="65"/>
      <c r="AG1659" s="98">
        <f>SUM(AG1647:AG1658)</f>
        <v>12</v>
      </c>
      <c r="AH1659" s="99"/>
      <c r="AI1659" s="100"/>
      <c r="AJ1659" s="100"/>
      <c r="AK1659" s="100"/>
    </row>
    <row r="1660" spans="1:37" ht="25.4" customHeight="1" x14ac:dyDescent="0.25">
      <c r="A1660" s="308" t="s">
        <v>2146</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2" t="s">
        <v>111</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11" t="s">
        <v>99</v>
      </c>
      <c r="AE1662" s="112" t="s">
        <v>9</v>
      </c>
      <c r="AF1662" s="92" t="s">
        <v>1988</v>
      </c>
      <c r="AG1662" s="92" t="s">
        <v>1989</v>
      </c>
      <c r="AH1662" s="92" t="s">
        <v>1990</v>
      </c>
      <c r="AI1662" s="93" t="s">
        <v>1991</v>
      </c>
      <c r="AJ1662" s="92"/>
      <c r="AK1662" s="93" t="s">
        <v>1992</v>
      </c>
    </row>
    <row r="1663" spans="1:37" ht="25.4" customHeight="1" thickTop="1" thickBot="1" x14ac:dyDescent="0.3">
      <c r="A1663" s="323" t="s">
        <v>1480</v>
      </c>
      <c r="B1663" s="324" t="s">
        <v>1481</v>
      </c>
      <c r="C1663" s="324" t="s">
        <v>1481</v>
      </c>
      <c r="D1663" s="324" t="s">
        <v>1481</v>
      </c>
      <c r="E1663" s="324" t="s">
        <v>1481</v>
      </c>
      <c r="F1663" s="324" t="s">
        <v>1481</v>
      </c>
      <c r="G1663" s="324" t="s">
        <v>1481</v>
      </c>
      <c r="H1663" s="324" t="s">
        <v>1481</v>
      </c>
      <c r="I1663" s="324" t="s">
        <v>1481</v>
      </c>
      <c r="J1663" s="324" t="s">
        <v>1481</v>
      </c>
      <c r="K1663" s="324" t="s">
        <v>1481</v>
      </c>
      <c r="L1663" s="324" t="s">
        <v>1481</v>
      </c>
      <c r="M1663" s="324" t="s">
        <v>1481</v>
      </c>
      <c r="N1663" s="324" t="s">
        <v>1481</v>
      </c>
      <c r="O1663" s="324" t="s">
        <v>1481</v>
      </c>
      <c r="P1663" s="324" t="s">
        <v>1481</v>
      </c>
      <c r="Q1663" s="324"/>
      <c r="R1663" s="324"/>
      <c r="S1663" s="324"/>
      <c r="T1663" s="324"/>
      <c r="U1663" s="324"/>
      <c r="V1663" s="324"/>
      <c r="W1663" s="324"/>
      <c r="X1663" s="324"/>
      <c r="Y1663" s="324"/>
      <c r="Z1663" s="324"/>
      <c r="AA1663" s="324"/>
      <c r="AB1663" s="324"/>
      <c r="AC1663" s="325"/>
      <c r="AD1663" s="94">
        <f>'Art. 121'!Q1597</f>
        <v>2</v>
      </c>
      <c r="AE1663" s="95">
        <f>IF(AG1663=1,AK1663,AG1663)</f>
        <v>0.42553191489361702</v>
      </c>
      <c r="AF1663">
        <f>AD1663/2</f>
        <v>1</v>
      </c>
      <c r="AG1663" s="92">
        <f>IF(AND(AF1663&gt;=0,AF1663&lt;=1),1,"No aplica")</f>
        <v>1</v>
      </c>
      <c r="AH1663" s="96">
        <f>AD1663/(AG1663*2)</f>
        <v>1</v>
      </c>
      <c r="AI1663" s="97">
        <f>IF(AG1663=1,AG1663/$AG$1668,"No aplica")</f>
        <v>0.2</v>
      </c>
      <c r="AJ1663" s="97">
        <f>AF1663*AI1663</f>
        <v>0.2</v>
      </c>
      <c r="AK1663" s="97">
        <f>AJ1663*$AE$23</f>
        <v>0.42553191489361702</v>
      </c>
    </row>
    <row r="1664" spans="1:37" ht="25.4" customHeight="1" thickTop="1" thickBot="1" x14ac:dyDescent="0.3">
      <c r="A1664" s="323" t="s">
        <v>1482</v>
      </c>
      <c r="B1664" s="324" t="s">
        <v>1483</v>
      </c>
      <c r="C1664" s="324" t="s">
        <v>1483</v>
      </c>
      <c r="D1664" s="324" t="s">
        <v>1483</v>
      </c>
      <c r="E1664" s="324" t="s">
        <v>1483</v>
      </c>
      <c r="F1664" s="324" t="s">
        <v>1483</v>
      </c>
      <c r="G1664" s="324" t="s">
        <v>1483</v>
      </c>
      <c r="H1664" s="324" t="s">
        <v>1483</v>
      </c>
      <c r="I1664" s="324" t="s">
        <v>1483</v>
      </c>
      <c r="J1664" s="324" t="s">
        <v>1483</v>
      </c>
      <c r="K1664" s="324" t="s">
        <v>1483</v>
      </c>
      <c r="L1664" s="324" t="s">
        <v>1483</v>
      </c>
      <c r="M1664" s="324" t="s">
        <v>1483</v>
      </c>
      <c r="N1664" s="324" t="s">
        <v>1483</v>
      </c>
      <c r="O1664" s="324" t="s">
        <v>1483</v>
      </c>
      <c r="P1664" s="324" t="s">
        <v>1483</v>
      </c>
      <c r="Q1664" s="324"/>
      <c r="R1664" s="324"/>
      <c r="S1664" s="324"/>
      <c r="T1664" s="324"/>
      <c r="U1664" s="324"/>
      <c r="V1664" s="324"/>
      <c r="W1664" s="324"/>
      <c r="X1664" s="324"/>
      <c r="Y1664" s="324"/>
      <c r="Z1664" s="324"/>
      <c r="AA1664" s="324"/>
      <c r="AB1664" s="324"/>
      <c r="AC1664" s="325"/>
      <c r="AD1664" s="94">
        <f>'Art. 121'!Q1598</f>
        <v>2</v>
      </c>
      <c r="AE1664" s="95">
        <f>IF(AG1664=1,AK1664,AG1664)</f>
        <v>0.42553191489361702</v>
      </c>
      <c r="AF1664">
        <f>AD1664/2</f>
        <v>1</v>
      </c>
      <c r="AG1664" s="92">
        <f>IF(AND(AF1664&gt;=0,AF1664&lt;=1),1,"No aplica")</f>
        <v>1</v>
      </c>
      <c r="AH1664" s="96">
        <f>AD1664/(AG1664*2)</f>
        <v>1</v>
      </c>
      <c r="AI1664" s="97">
        <f>IF(AG1664=1,AG1664/$AG$1668,"No aplica")</f>
        <v>0.2</v>
      </c>
      <c r="AJ1664" s="97">
        <f>AF1664*AI1664</f>
        <v>0.2</v>
      </c>
      <c r="AK1664" s="97">
        <f>AJ1664*$AE$23</f>
        <v>0.42553191489361702</v>
      </c>
    </row>
    <row r="1665" spans="1:37" ht="25.4" customHeight="1" thickTop="1" thickBot="1" x14ac:dyDescent="0.3">
      <c r="A1665" s="323" t="s">
        <v>1484</v>
      </c>
      <c r="B1665" s="324" t="s">
        <v>1485</v>
      </c>
      <c r="C1665" s="324" t="s">
        <v>1485</v>
      </c>
      <c r="D1665" s="324" t="s">
        <v>1485</v>
      </c>
      <c r="E1665" s="324" t="s">
        <v>1485</v>
      </c>
      <c r="F1665" s="324" t="s">
        <v>1485</v>
      </c>
      <c r="G1665" s="324" t="s">
        <v>1485</v>
      </c>
      <c r="H1665" s="324" t="s">
        <v>1485</v>
      </c>
      <c r="I1665" s="324" t="s">
        <v>1485</v>
      </c>
      <c r="J1665" s="324" t="s">
        <v>1485</v>
      </c>
      <c r="K1665" s="324" t="s">
        <v>1485</v>
      </c>
      <c r="L1665" s="324" t="s">
        <v>1485</v>
      </c>
      <c r="M1665" s="324" t="s">
        <v>1485</v>
      </c>
      <c r="N1665" s="324" t="s">
        <v>1485</v>
      </c>
      <c r="O1665" s="324" t="s">
        <v>1485</v>
      </c>
      <c r="P1665" s="324" t="s">
        <v>1485</v>
      </c>
      <c r="Q1665" s="324"/>
      <c r="R1665" s="324"/>
      <c r="S1665" s="324"/>
      <c r="T1665" s="324"/>
      <c r="U1665" s="324"/>
      <c r="V1665" s="324"/>
      <c r="W1665" s="324"/>
      <c r="X1665" s="324"/>
      <c r="Y1665" s="324"/>
      <c r="Z1665" s="324"/>
      <c r="AA1665" s="324"/>
      <c r="AB1665" s="324"/>
      <c r="AC1665" s="325"/>
      <c r="AD1665" s="94">
        <f>'Art. 121'!Q1599</f>
        <v>2</v>
      </c>
      <c r="AE1665" s="95">
        <f>IF(AG1665=1,AK1665,AG1665)</f>
        <v>0.42553191489361702</v>
      </c>
      <c r="AF1665">
        <f>AD1665/2</f>
        <v>1</v>
      </c>
      <c r="AG1665" s="92">
        <f>IF(AND(AF1665&gt;=0,AF1665&lt;=1),1,"No aplica")</f>
        <v>1</v>
      </c>
      <c r="AH1665" s="96">
        <f>AD1665/(AG1665*2)</f>
        <v>1</v>
      </c>
      <c r="AI1665" s="97">
        <f>IF(AG1665=1,AG1665/$AG$1668,"No aplica")</f>
        <v>0.2</v>
      </c>
      <c r="AJ1665" s="97">
        <f>AF1665*AI1665</f>
        <v>0.2</v>
      </c>
      <c r="AK1665" s="97">
        <f>AJ1665*$AE$23</f>
        <v>0.42553191489361702</v>
      </c>
    </row>
    <row r="1666" spans="1:37" ht="25.4" customHeight="1" thickTop="1" thickBot="1" x14ac:dyDescent="0.3">
      <c r="A1666" s="323" t="s">
        <v>1486</v>
      </c>
      <c r="B1666" s="324" t="s">
        <v>1487</v>
      </c>
      <c r="C1666" s="324" t="s">
        <v>1487</v>
      </c>
      <c r="D1666" s="324" t="s">
        <v>1487</v>
      </c>
      <c r="E1666" s="324" t="s">
        <v>1487</v>
      </c>
      <c r="F1666" s="324" t="s">
        <v>1487</v>
      </c>
      <c r="G1666" s="324" t="s">
        <v>1487</v>
      </c>
      <c r="H1666" s="324" t="s">
        <v>1487</v>
      </c>
      <c r="I1666" s="324" t="s">
        <v>1487</v>
      </c>
      <c r="J1666" s="324" t="s">
        <v>1487</v>
      </c>
      <c r="K1666" s="324" t="s">
        <v>1487</v>
      </c>
      <c r="L1666" s="324" t="s">
        <v>1487</v>
      </c>
      <c r="M1666" s="324" t="s">
        <v>1487</v>
      </c>
      <c r="N1666" s="324" t="s">
        <v>1487</v>
      </c>
      <c r="O1666" s="324" t="s">
        <v>1487</v>
      </c>
      <c r="P1666" s="324" t="s">
        <v>1487</v>
      </c>
      <c r="Q1666" s="324"/>
      <c r="R1666" s="324"/>
      <c r="S1666" s="324"/>
      <c r="T1666" s="324"/>
      <c r="U1666" s="324"/>
      <c r="V1666" s="324"/>
      <c r="W1666" s="324"/>
      <c r="X1666" s="324"/>
      <c r="Y1666" s="324"/>
      <c r="Z1666" s="324"/>
      <c r="AA1666" s="324"/>
      <c r="AB1666" s="324"/>
      <c r="AC1666" s="325"/>
      <c r="AD1666" s="94">
        <f>'Art. 121'!Q1600</f>
        <v>2</v>
      </c>
      <c r="AE1666" s="95">
        <f>IF(AG1666=1,AK1666,AG1666)</f>
        <v>0.42553191489361702</v>
      </c>
      <c r="AF1666">
        <f>AD1666/2</f>
        <v>1</v>
      </c>
      <c r="AG1666" s="92">
        <f>IF(AND(AF1666&gt;=0,AF1666&lt;=1),1,"No aplica")</f>
        <v>1</v>
      </c>
      <c r="AH1666" s="96">
        <f>AD1666/(AG1666*2)</f>
        <v>1</v>
      </c>
      <c r="AI1666" s="97">
        <f>IF(AG1666=1,AG1666/$AG$1668,"No aplica")</f>
        <v>0.2</v>
      </c>
      <c r="AJ1666" s="97">
        <f>AF1666*AI1666</f>
        <v>0.2</v>
      </c>
      <c r="AK1666" s="97">
        <f>AJ1666*$AE$23</f>
        <v>0.42553191489361702</v>
      </c>
    </row>
    <row r="1667" spans="1:37" ht="25.4" customHeight="1" thickTop="1" thickBot="1" x14ac:dyDescent="0.3">
      <c r="A1667" s="323" t="s">
        <v>1488</v>
      </c>
      <c r="B1667" s="324" t="s">
        <v>1489</v>
      </c>
      <c r="C1667" s="324" t="s">
        <v>1489</v>
      </c>
      <c r="D1667" s="324" t="s">
        <v>1489</v>
      </c>
      <c r="E1667" s="324" t="s">
        <v>1489</v>
      </c>
      <c r="F1667" s="324" t="s">
        <v>1489</v>
      </c>
      <c r="G1667" s="324" t="s">
        <v>1489</v>
      </c>
      <c r="H1667" s="324" t="s">
        <v>1489</v>
      </c>
      <c r="I1667" s="324" t="s">
        <v>1489</v>
      </c>
      <c r="J1667" s="324" t="s">
        <v>1489</v>
      </c>
      <c r="K1667" s="324" t="s">
        <v>1489</v>
      </c>
      <c r="L1667" s="324" t="s">
        <v>1489</v>
      </c>
      <c r="M1667" s="324" t="s">
        <v>1489</v>
      </c>
      <c r="N1667" s="324" t="s">
        <v>1489</v>
      </c>
      <c r="O1667" s="324" t="s">
        <v>1489</v>
      </c>
      <c r="P1667" s="324" t="s">
        <v>1489</v>
      </c>
      <c r="Q1667" s="324"/>
      <c r="R1667" s="324"/>
      <c r="S1667" s="324"/>
      <c r="T1667" s="324"/>
      <c r="U1667" s="324"/>
      <c r="V1667" s="324"/>
      <c r="W1667" s="324"/>
      <c r="X1667" s="324"/>
      <c r="Y1667" s="324"/>
      <c r="Z1667" s="324"/>
      <c r="AA1667" s="324"/>
      <c r="AB1667" s="324"/>
      <c r="AC1667" s="325"/>
      <c r="AD1667" s="94">
        <f>'Art. 121'!Q1601</f>
        <v>2</v>
      </c>
      <c r="AE1667" s="95">
        <f>IF(AG1667=1,AK1667,AG1667)</f>
        <v>0.42553191489361702</v>
      </c>
      <c r="AF1667">
        <f>AD1667/2</f>
        <v>1</v>
      </c>
      <c r="AG1667" s="92">
        <f>IF(AND(AF1667&gt;=0,AF1667&lt;=1),1,"No aplica")</f>
        <v>1</v>
      </c>
      <c r="AH1667" s="96">
        <f>AD1667/(AG1667*2)</f>
        <v>1</v>
      </c>
      <c r="AI1667" s="97">
        <f>IF(AG1667=1,AG1667/$AG$1668,"No aplica")</f>
        <v>0.2</v>
      </c>
      <c r="AJ1667" s="97">
        <f>AF1667*AI1667</f>
        <v>0.2</v>
      </c>
      <c r="AK1667" s="97">
        <f>AJ1667*$AE$23</f>
        <v>0.42553191489361702</v>
      </c>
    </row>
    <row r="1668" spans="1:37" ht="25.4" customHeight="1" thickTop="1" x14ac:dyDescent="0.25">
      <c r="A1668" s="321" t="s">
        <v>2147</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5">
        <f>SUM(AE1661:AE1667)</f>
        <v>2.1276595744680851</v>
      </c>
      <c r="AF1668" s="65"/>
      <c r="AG1668" s="98">
        <f>SUM(AG1663:AG1667)</f>
        <v>5</v>
      </c>
      <c r="AH1668" s="99"/>
      <c r="AI1668" s="100"/>
      <c r="AJ1668" s="100"/>
      <c r="AK1668" s="100"/>
    </row>
    <row r="1669" spans="1:37" ht="25.4" customHeight="1" x14ac:dyDescent="0.25">
      <c r="A1669" s="308" t="s">
        <v>2148</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1490</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2" t="s">
        <v>76</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69" t="s">
        <v>99</v>
      </c>
      <c r="AE1675" s="113" t="s">
        <v>9</v>
      </c>
      <c r="AF1675" s="92" t="s">
        <v>1988</v>
      </c>
      <c r="AG1675" s="92" t="s">
        <v>1989</v>
      </c>
      <c r="AH1675" s="92" t="s">
        <v>1990</v>
      </c>
      <c r="AI1675" s="93" t="s">
        <v>1991</v>
      </c>
      <c r="AJ1675" s="92"/>
      <c r="AK1675" s="93" t="s">
        <v>1992</v>
      </c>
    </row>
    <row r="1676" spans="1:37" ht="25.4" customHeight="1" thickTop="1" thickBot="1" x14ac:dyDescent="0.3">
      <c r="A1676" s="323" t="s">
        <v>1060</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4">
        <f>'Art. 121'!Q1610</f>
        <v>2</v>
      </c>
      <c r="AE1676" s="95">
        <f t="shared" ref="AE1676:AE1685" si="278">IF(AG1676=1,AK1676,AG1676)</f>
        <v>0.21276595744680851</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0.21276595744680851</v>
      </c>
    </row>
    <row r="1677" spans="1:37" ht="25.4" customHeight="1" thickTop="1" thickBot="1" x14ac:dyDescent="0.3">
      <c r="A1677" s="323" t="s">
        <v>1062</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4">
        <f>'Art. 121'!Q1611</f>
        <v>2</v>
      </c>
      <c r="AE1677" s="95">
        <f t="shared" si="278"/>
        <v>0.21276595744680851</v>
      </c>
      <c r="AF1677">
        <f t="shared" si="279"/>
        <v>1</v>
      </c>
      <c r="AG1677" s="92">
        <f t="shared" si="280"/>
        <v>1</v>
      </c>
      <c r="AH1677" s="96">
        <f t="shared" si="281"/>
        <v>1</v>
      </c>
      <c r="AI1677" s="97">
        <f t="shared" si="282"/>
        <v>0.1</v>
      </c>
      <c r="AJ1677" s="97">
        <f t="shared" si="283"/>
        <v>0.1</v>
      </c>
      <c r="AK1677" s="97">
        <f t="shared" si="284"/>
        <v>0.21276595744680851</v>
      </c>
    </row>
    <row r="1678" spans="1:37" ht="25.4" customHeight="1" thickTop="1" thickBot="1" x14ac:dyDescent="0.3">
      <c r="A1678" s="323" t="s">
        <v>1492</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4">
        <f>'Art. 121'!Q1612</f>
        <v>2</v>
      </c>
      <c r="AE1678" s="95">
        <f t="shared" si="278"/>
        <v>0.21276595744680851</v>
      </c>
      <c r="AF1678">
        <f t="shared" si="279"/>
        <v>1</v>
      </c>
      <c r="AG1678" s="92">
        <f t="shared" si="280"/>
        <v>1</v>
      </c>
      <c r="AH1678" s="96">
        <f t="shared" si="281"/>
        <v>1</v>
      </c>
      <c r="AI1678" s="97">
        <f t="shared" si="282"/>
        <v>0.1</v>
      </c>
      <c r="AJ1678" s="97">
        <f t="shared" si="283"/>
        <v>0.1</v>
      </c>
      <c r="AK1678" s="97">
        <f t="shared" si="284"/>
        <v>0.21276595744680851</v>
      </c>
    </row>
    <row r="1679" spans="1:37" ht="25.4" customHeight="1" thickTop="1" thickBot="1" x14ac:dyDescent="0.3">
      <c r="A1679" s="323" t="s">
        <v>1493</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4">
        <f>'Art. 121'!Q1613</f>
        <v>2</v>
      </c>
      <c r="AE1679" s="95">
        <f t="shared" si="278"/>
        <v>0.21276595744680851</v>
      </c>
      <c r="AF1679">
        <f t="shared" si="279"/>
        <v>1</v>
      </c>
      <c r="AG1679" s="92">
        <f t="shared" si="280"/>
        <v>1</v>
      </c>
      <c r="AH1679" s="96">
        <f t="shared" si="281"/>
        <v>1</v>
      </c>
      <c r="AI1679" s="97">
        <f t="shared" si="282"/>
        <v>0.1</v>
      </c>
      <c r="AJ1679" s="97">
        <f t="shared" si="283"/>
        <v>0.1</v>
      </c>
      <c r="AK1679" s="97">
        <f t="shared" si="284"/>
        <v>0.21276595744680851</v>
      </c>
    </row>
    <row r="1680" spans="1:37" ht="25.4" customHeight="1" thickTop="1" thickBot="1" x14ac:dyDescent="0.3">
      <c r="A1680" s="323" t="s">
        <v>1494</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4">
        <f>'Art. 121'!Q1614</f>
        <v>2</v>
      </c>
      <c r="AE1680" s="95">
        <f t="shared" si="278"/>
        <v>0.21276595744680851</v>
      </c>
      <c r="AF1680">
        <f t="shared" si="279"/>
        <v>1</v>
      </c>
      <c r="AG1680" s="92">
        <f t="shared" si="280"/>
        <v>1</v>
      </c>
      <c r="AH1680" s="96">
        <f t="shared" si="281"/>
        <v>1</v>
      </c>
      <c r="AI1680" s="97">
        <f t="shared" si="282"/>
        <v>0.1</v>
      </c>
      <c r="AJ1680" s="97">
        <f t="shared" si="283"/>
        <v>0.1</v>
      </c>
      <c r="AK1680" s="97">
        <f t="shared" si="284"/>
        <v>0.21276595744680851</v>
      </c>
    </row>
    <row r="1681" spans="1:37" ht="25.4" customHeight="1" thickTop="1" thickBot="1" x14ac:dyDescent="0.3">
      <c r="A1681" s="323" t="s">
        <v>1495</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4">
        <f>'Art. 121'!Q1615</f>
        <v>2</v>
      </c>
      <c r="AE1681" s="95">
        <f t="shared" si="278"/>
        <v>0.21276595744680851</v>
      </c>
      <c r="AF1681">
        <f t="shared" si="279"/>
        <v>1</v>
      </c>
      <c r="AG1681" s="92">
        <f t="shared" si="280"/>
        <v>1</v>
      </c>
      <c r="AH1681" s="96">
        <f t="shared" si="281"/>
        <v>1</v>
      </c>
      <c r="AI1681" s="97">
        <f t="shared" si="282"/>
        <v>0.1</v>
      </c>
      <c r="AJ1681" s="97">
        <f t="shared" si="283"/>
        <v>0.1</v>
      </c>
      <c r="AK1681" s="97">
        <f t="shared" si="284"/>
        <v>0.21276595744680851</v>
      </c>
    </row>
    <row r="1682" spans="1:37" ht="25.4" customHeight="1" thickTop="1" thickBot="1" x14ac:dyDescent="0.3">
      <c r="A1682" s="323" t="s">
        <v>1496</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4">
        <f>'Art. 121'!Q1616</f>
        <v>2</v>
      </c>
      <c r="AE1682" s="95">
        <f t="shared" si="278"/>
        <v>0.21276595744680851</v>
      </c>
      <c r="AF1682">
        <f t="shared" si="279"/>
        <v>1</v>
      </c>
      <c r="AG1682" s="92">
        <f t="shared" si="280"/>
        <v>1</v>
      </c>
      <c r="AH1682" s="96">
        <f t="shared" si="281"/>
        <v>1</v>
      </c>
      <c r="AI1682" s="97">
        <f t="shared" si="282"/>
        <v>0.1</v>
      </c>
      <c r="AJ1682" s="97">
        <f t="shared" si="283"/>
        <v>0.1</v>
      </c>
      <c r="AK1682" s="97">
        <f t="shared" si="284"/>
        <v>0.21276595744680851</v>
      </c>
    </row>
    <row r="1683" spans="1:37" ht="25.4" customHeight="1" thickTop="1" thickBot="1" x14ac:dyDescent="0.3">
      <c r="A1683" s="323" t="s">
        <v>1497</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4">
        <f>'Art. 121'!Q1617</f>
        <v>2</v>
      </c>
      <c r="AE1683" s="95">
        <f t="shared" si="278"/>
        <v>0.21276595744680851</v>
      </c>
      <c r="AF1683">
        <f t="shared" si="279"/>
        <v>1</v>
      </c>
      <c r="AG1683" s="92">
        <f t="shared" si="280"/>
        <v>1</v>
      </c>
      <c r="AH1683" s="96">
        <f t="shared" si="281"/>
        <v>1</v>
      </c>
      <c r="AI1683" s="97">
        <f t="shared" si="282"/>
        <v>0.1</v>
      </c>
      <c r="AJ1683" s="97">
        <f t="shared" si="283"/>
        <v>0.1</v>
      </c>
      <c r="AK1683" s="97">
        <f t="shared" si="284"/>
        <v>0.21276595744680851</v>
      </c>
    </row>
    <row r="1684" spans="1:37" ht="25.4" customHeight="1" thickTop="1" thickBot="1" x14ac:dyDescent="0.3">
      <c r="A1684" s="323" t="s">
        <v>1498</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4">
        <f>'Art. 121'!Q1618</f>
        <v>2</v>
      </c>
      <c r="AE1684" s="95">
        <f t="shared" si="278"/>
        <v>0.21276595744680851</v>
      </c>
      <c r="AF1684">
        <f t="shared" si="279"/>
        <v>1</v>
      </c>
      <c r="AG1684" s="92">
        <f t="shared" si="280"/>
        <v>1</v>
      </c>
      <c r="AH1684" s="96">
        <f t="shared" si="281"/>
        <v>1</v>
      </c>
      <c r="AI1684" s="97">
        <f t="shared" si="282"/>
        <v>0.1</v>
      </c>
      <c r="AJ1684" s="97">
        <f t="shared" si="283"/>
        <v>0.1</v>
      </c>
      <c r="AK1684" s="97">
        <f t="shared" si="284"/>
        <v>0.21276595744680851</v>
      </c>
    </row>
    <row r="1685" spans="1:37" ht="25.4" customHeight="1" thickTop="1" thickBot="1" x14ac:dyDescent="0.3">
      <c r="A1685" s="323" t="s">
        <v>1499</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4">
        <f>'Art. 121'!Q1619</f>
        <v>2</v>
      </c>
      <c r="AE1685" s="95">
        <f t="shared" si="278"/>
        <v>0.21276595744680851</v>
      </c>
      <c r="AF1685">
        <f t="shared" si="279"/>
        <v>1</v>
      </c>
      <c r="AG1685" s="92">
        <f t="shared" si="280"/>
        <v>1</v>
      </c>
      <c r="AH1685" s="96">
        <f t="shared" si="281"/>
        <v>1</v>
      </c>
      <c r="AI1685" s="97">
        <f t="shared" si="282"/>
        <v>0.1</v>
      </c>
      <c r="AJ1685" s="97">
        <f t="shared" si="283"/>
        <v>0.1</v>
      </c>
      <c r="AK1685" s="97">
        <f t="shared" si="284"/>
        <v>0.21276595744680851</v>
      </c>
    </row>
    <row r="1686" spans="1:37" ht="25.4" customHeight="1" thickTop="1" x14ac:dyDescent="0.25">
      <c r="A1686" s="321" t="s">
        <v>2149</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5">
        <f>SUM(AE1676:AE1685)</f>
        <v>2.1276595744680855</v>
      </c>
      <c r="AF1686" s="65"/>
      <c r="AG1686" s="98">
        <f>SUM(AG1676:AG1685)</f>
        <v>10</v>
      </c>
      <c r="AH1686" s="99"/>
      <c r="AI1686" s="100"/>
      <c r="AJ1686" s="100"/>
      <c r="AK1686" s="100"/>
    </row>
    <row r="1687" spans="1:37" ht="25.4" customHeight="1" x14ac:dyDescent="0.25">
      <c r="A1687" s="308" t="s">
        <v>2150</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2" t="s">
        <v>111</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11" t="s">
        <v>99</v>
      </c>
      <c r="AE1689" s="112" t="s">
        <v>9</v>
      </c>
      <c r="AF1689" s="92" t="s">
        <v>1988</v>
      </c>
      <c r="AG1689" s="92" t="s">
        <v>1989</v>
      </c>
      <c r="AH1689" s="92" t="s">
        <v>1990</v>
      </c>
      <c r="AI1689" s="93" t="s">
        <v>1991</v>
      </c>
      <c r="AJ1689" s="92"/>
      <c r="AK1689" s="93" t="s">
        <v>1992</v>
      </c>
    </row>
    <row r="1690" spans="1:37" ht="25.4" customHeight="1" thickTop="1" thickBot="1" x14ac:dyDescent="0.3">
      <c r="A1690" s="323" t="s">
        <v>1080</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4">
        <f>'Art. 121'!Q1622</f>
        <v>2</v>
      </c>
      <c r="AE1690" s="95">
        <f>IF(AG1690=1,AK1690,AG1690)</f>
        <v>0.42553191489361702</v>
      </c>
      <c r="AF1690">
        <f>AD1690/2</f>
        <v>1</v>
      </c>
      <c r="AG1690" s="92">
        <f>IF(AND(AF1690&gt;=0,AF1690&lt;=1),1,"No aplica")</f>
        <v>1</v>
      </c>
      <c r="AH1690" s="96">
        <f>AD1690/(AG1690*2)</f>
        <v>1</v>
      </c>
      <c r="AI1690" s="97">
        <f>IF(AG1690=1,AG1690/$AG$1695,"No aplica")</f>
        <v>0.2</v>
      </c>
      <c r="AJ1690" s="97">
        <f>AF1690*AI1690</f>
        <v>0.2</v>
      </c>
      <c r="AK1690" s="97">
        <f>AJ1690*$AE$23</f>
        <v>0.42553191489361702</v>
      </c>
    </row>
    <row r="1691" spans="1:37" ht="25.4" customHeight="1" thickTop="1" thickBot="1" x14ac:dyDescent="0.3">
      <c r="A1691" s="323" t="s">
        <v>1082</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4">
        <f>'Art. 121'!Q1623</f>
        <v>2</v>
      </c>
      <c r="AE1691" s="95">
        <f>IF(AG1691=1,AK1691,AG1691)</f>
        <v>0.42553191489361702</v>
      </c>
      <c r="AF1691">
        <f>AD1691/2</f>
        <v>1</v>
      </c>
      <c r="AG1691" s="92">
        <f>IF(AND(AF1691&gt;=0,AF1691&lt;=1),1,"No aplica")</f>
        <v>1</v>
      </c>
      <c r="AH1691" s="96">
        <f>AD1691/(AG1691*2)</f>
        <v>1</v>
      </c>
      <c r="AI1691" s="97">
        <f>IF(AG1691=1,AG1691/$AG$1695,"No aplica")</f>
        <v>0.2</v>
      </c>
      <c r="AJ1691" s="97">
        <f>AF1691*AI1691</f>
        <v>0.2</v>
      </c>
      <c r="AK1691" s="97">
        <f>AJ1691*$AE$23</f>
        <v>0.42553191489361702</v>
      </c>
    </row>
    <row r="1692" spans="1:37" ht="25.4" customHeight="1" thickTop="1" thickBot="1" x14ac:dyDescent="0.3">
      <c r="A1692" s="323" t="s">
        <v>1084</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4">
        <f>'Art. 121'!Q1624</f>
        <v>2</v>
      </c>
      <c r="AE1692" s="95">
        <f>IF(AG1692=1,AK1692,AG1692)</f>
        <v>0.42553191489361702</v>
      </c>
      <c r="AF1692">
        <f>AD1692/2</f>
        <v>1</v>
      </c>
      <c r="AG1692" s="92">
        <f>IF(AND(AF1692&gt;=0,AF1692&lt;=1),1,"No aplica")</f>
        <v>1</v>
      </c>
      <c r="AH1692" s="96">
        <f>AD1692/(AG1692*2)</f>
        <v>1</v>
      </c>
      <c r="AI1692" s="97">
        <f>IF(AG1692=1,AG1692/$AG$1695,"No aplica")</f>
        <v>0.2</v>
      </c>
      <c r="AJ1692" s="97">
        <f>AF1692*AI1692</f>
        <v>0.2</v>
      </c>
      <c r="AK1692" s="97">
        <f>AJ1692*$AE$23</f>
        <v>0.42553191489361702</v>
      </c>
    </row>
    <row r="1693" spans="1:37" ht="25.4" customHeight="1" thickTop="1" thickBot="1" x14ac:dyDescent="0.3">
      <c r="A1693" s="323" t="s">
        <v>1086</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4">
        <f>'Art. 121'!Q1625</f>
        <v>2</v>
      </c>
      <c r="AE1693" s="95">
        <f>IF(AG1693=1,AK1693,AG1693)</f>
        <v>0.42553191489361702</v>
      </c>
      <c r="AF1693">
        <f>AD1693/2</f>
        <v>1</v>
      </c>
      <c r="AG1693" s="92">
        <f>IF(AND(AF1693&gt;=0,AF1693&lt;=1),1,"No aplica")</f>
        <v>1</v>
      </c>
      <c r="AH1693" s="96">
        <f>AD1693/(AG1693*2)</f>
        <v>1</v>
      </c>
      <c r="AI1693" s="97">
        <f>IF(AG1693=1,AG1693/$AG$1695,"No aplica")</f>
        <v>0.2</v>
      </c>
      <c r="AJ1693" s="97">
        <f>AF1693*AI1693</f>
        <v>0.2</v>
      </c>
      <c r="AK1693" s="97">
        <f>AJ1693*$AE$23</f>
        <v>0.42553191489361702</v>
      </c>
    </row>
    <row r="1694" spans="1:37" ht="25.4" customHeight="1" thickTop="1" thickBot="1" x14ac:dyDescent="0.3">
      <c r="A1694" s="323" t="s">
        <v>1500</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4">
        <f>'Art. 121'!Q1626</f>
        <v>2</v>
      </c>
      <c r="AE1694" s="95">
        <f>IF(AG1694=1,AK1694,AG1694)</f>
        <v>0.42553191489361702</v>
      </c>
      <c r="AF1694">
        <f>AD1694/2</f>
        <v>1</v>
      </c>
      <c r="AG1694" s="92">
        <f>IF(AND(AF1694&gt;=0,AF1694&lt;=1),1,"No aplica")</f>
        <v>1</v>
      </c>
      <c r="AH1694" s="96">
        <f>AD1694/(AG1694*2)</f>
        <v>1</v>
      </c>
      <c r="AI1694" s="97">
        <f>IF(AG1694=1,AG1694/$AG$1695,"No aplica")</f>
        <v>0.2</v>
      </c>
      <c r="AJ1694" s="97">
        <f>AF1694*AI1694</f>
        <v>0.2</v>
      </c>
      <c r="AK1694" s="97">
        <f>AJ1694*$AE$23</f>
        <v>0.42553191489361702</v>
      </c>
    </row>
    <row r="1695" spans="1:37" ht="25.4" customHeight="1" thickTop="1" x14ac:dyDescent="0.25">
      <c r="A1695" s="321" t="s">
        <v>2151</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5">
        <f>SUM(AE1688:AE1694)</f>
        <v>2.1276595744680851</v>
      </c>
      <c r="AF1695" s="65"/>
      <c r="AG1695" s="98">
        <f>SUM(AG1690:AG1694)</f>
        <v>5</v>
      </c>
      <c r="AH1695" s="99"/>
      <c r="AI1695" s="100"/>
      <c r="AJ1695" s="100"/>
      <c r="AK1695" s="100"/>
    </row>
    <row r="1696" spans="1:37" ht="25.4" customHeight="1" x14ac:dyDescent="0.25">
      <c r="A1696" s="308" t="s">
        <v>2152</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1501</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2" t="s">
        <v>76</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69" t="s">
        <v>99</v>
      </c>
      <c r="AE1702" s="113" t="s">
        <v>9</v>
      </c>
      <c r="AF1702" s="92" t="s">
        <v>1988</v>
      </c>
      <c r="AG1702" s="92" t="s">
        <v>1989</v>
      </c>
      <c r="AH1702" s="92" t="s">
        <v>1990</v>
      </c>
      <c r="AI1702" s="93" t="s">
        <v>1991</v>
      </c>
      <c r="AJ1702" s="92"/>
      <c r="AK1702" s="93" t="s">
        <v>1992</v>
      </c>
    </row>
    <row r="1703" spans="1:37" ht="25.4" customHeight="1" thickTop="1" thickBot="1" x14ac:dyDescent="0.3">
      <c r="A1703" s="323" t="s">
        <v>1060</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3" t="s">
        <v>1062</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3" t="s">
        <v>1503</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3" t="s">
        <v>1504</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3" t="s">
        <v>1505</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3" t="s">
        <v>1506</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3" t="s">
        <v>1507</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3" t="s">
        <v>1508</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3" t="s">
        <v>1509</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3" t="s">
        <v>1510</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3" t="s">
        <v>1511</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3" t="s">
        <v>1512</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3" t="s">
        <v>1513</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3" t="s">
        <v>1514</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3" t="s">
        <v>1515</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3" t="s">
        <v>1516</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3" t="s">
        <v>1517</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3" t="s">
        <v>1518</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3" t="s">
        <v>1519</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3" t="s">
        <v>1520</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3" t="s">
        <v>1521</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3" t="s">
        <v>1522</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3" t="s">
        <v>1523</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3" t="s">
        <v>1524</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3" t="s">
        <v>1525</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3" t="s">
        <v>1526</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3" t="s">
        <v>1527</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3" t="s">
        <v>1528</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3" t="s">
        <v>1529</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1" t="s">
        <v>2153</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5">
        <f>SUM(AE1703:AE1731)</f>
        <v>0</v>
      </c>
      <c r="AF1732" s="65"/>
      <c r="AG1732" s="98">
        <f>SUM(AG1703:AG1731)</f>
        <v>0</v>
      </c>
      <c r="AH1732" s="99"/>
      <c r="AI1732" s="100"/>
      <c r="AJ1732" s="100"/>
      <c r="AK1732" s="100"/>
    </row>
    <row r="1733" spans="1:37" ht="25.4" customHeight="1" x14ac:dyDescent="0.25">
      <c r="A1733" s="308" t="s">
        <v>2154</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2" t="s">
        <v>111</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11" t="s">
        <v>99</v>
      </c>
      <c r="AE1735" s="112" t="s">
        <v>9</v>
      </c>
      <c r="AF1735" s="92" t="s">
        <v>1988</v>
      </c>
      <c r="AG1735" s="92" t="s">
        <v>1989</v>
      </c>
      <c r="AH1735" s="92" t="s">
        <v>1990</v>
      </c>
      <c r="AI1735" s="93" t="s">
        <v>1991</v>
      </c>
      <c r="AJ1735" s="92"/>
      <c r="AK1735" s="93" t="s">
        <v>1992</v>
      </c>
    </row>
    <row r="1736" spans="1:37" ht="25.4" customHeight="1" thickTop="1" thickBot="1" x14ac:dyDescent="0.3">
      <c r="A1736" s="323" t="s">
        <v>1530</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3" t="s">
        <v>1531</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3" t="s">
        <v>1532</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3" t="s">
        <v>1533</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3" t="s">
        <v>1534</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1" t="s">
        <v>2155</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5">
        <f>SUM(AE1734:AE1740)</f>
        <v>0</v>
      </c>
      <c r="AF1741" s="65"/>
      <c r="AG1741" s="98">
        <f>SUM(AG1736:AG1740)</f>
        <v>0</v>
      </c>
      <c r="AH1741" s="99"/>
      <c r="AI1741" s="100"/>
      <c r="AJ1741" s="100"/>
      <c r="AK1741" s="100"/>
    </row>
    <row r="1742" spans="1:37" ht="25.4" customHeight="1" x14ac:dyDescent="0.25">
      <c r="A1742" s="308" t="s">
        <v>2156</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1535</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2" t="s">
        <v>76</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69" t="s">
        <v>99</v>
      </c>
      <c r="AE1748" s="113" t="s">
        <v>9</v>
      </c>
      <c r="AF1748" s="92" t="s">
        <v>1988</v>
      </c>
      <c r="AG1748" s="92" t="s">
        <v>1989</v>
      </c>
      <c r="AH1748" s="92" t="s">
        <v>1990</v>
      </c>
      <c r="AI1748" s="93" t="s">
        <v>1991</v>
      </c>
      <c r="AJ1748" s="92"/>
      <c r="AK1748" s="93" t="s">
        <v>1992</v>
      </c>
    </row>
    <row r="1749" spans="1:37" ht="25.4" customHeight="1" thickTop="1" thickBot="1" x14ac:dyDescent="0.3">
      <c r="A1749" s="275" t="s">
        <v>1060</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5" t="s">
        <v>1062</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5" t="s">
        <v>1537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5" t="s">
        <v>1538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5" t="s">
        <v>1539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5" t="s">
        <v>1540</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5" t="s">
        <v>1541</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5" t="s">
        <v>1542</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5" t="s">
        <v>1543</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5" t="s">
        <v>1544</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5" t="s">
        <v>1545</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5" t="s">
        <v>1546</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5" t="s">
        <v>1547</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5" t="s">
        <v>1548</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5" t="s">
        <v>1549</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5" t="s">
        <v>1550</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5" t="s">
        <v>1551</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5" t="s">
        <v>1552</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5" t="s">
        <v>1553</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5" t="s">
        <v>1554</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5" t="s">
        <v>1555</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5" t="s">
        <v>1556</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5" t="s">
        <v>1557</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5" t="s">
        <v>1558</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5" t="s">
        <v>1559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5" t="s">
        <v>1560</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5" t="s">
        <v>1561</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5" t="s">
        <v>1562</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5" t="s">
        <v>1563</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5" t="s">
        <v>1564</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5" t="s">
        <v>1565</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5" t="s">
        <v>1566</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5" t="s">
        <v>1567</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5" t="s">
        <v>1568</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5" t="s">
        <v>1569</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5" t="s">
        <v>1570</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5" t="s">
        <v>1571</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5" t="s">
        <v>1572</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5" t="s">
        <v>1573</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5" t="s">
        <v>1574</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5" t="s">
        <v>1575</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5" t="s">
        <v>1576</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5" t="s">
        <v>1577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5" t="s">
        <v>1578</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5" t="s">
        <v>1579</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5" t="s">
        <v>1580</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5" t="s">
        <v>1581</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5" t="s">
        <v>1582</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5" t="s">
        <v>1583</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5" t="s">
        <v>1584</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5" t="s">
        <v>1585</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1" t="s">
        <v>2157</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5">
        <f>SUM(AE1749:AE1799)</f>
        <v>0</v>
      </c>
      <c r="AF1800" s="65"/>
      <c r="AG1800" s="98">
        <f>SUM(AG1749:AG1799)</f>
        <v>0</v>
      </c>
      <c r="AH1800" s="99"/>
      <c r="AI1800" s="100"/>
      <c r="AJ1800" s="100"/>
      <c r="AK1800" s="100"/>
    </row>
    <row r="1801" spans="1:37" ht="25.4" customHeight="1" x14ac:dyDescent="0.25">
      <c r="A1801" s="308" t="s">
        <v>2158</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2" t="s">
        <v>111</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11" t="s">
        <v>99</v>
      </c>
      <c r="AE1803" s="112" t="s">
        <v>9</v>
      </c>
      <c r="AF1803" s="92" t="s">
        <v>1988</v>
      </c>
      <c r="AG1803" s="92" t="s">
        <v>1989</v>
      </c>
      <c r="AH1803" s="92" t="s">
        <v>1990</v>
      </c>
      <c r="AI1803" s="93" t="s">
        <v>1991</v>
      </c>
      <c r="AJ1803" s="92"/>
      <c r="AK1803" s="93" t="s">
        <v>1992</v>
      </c>
    </row>
    <row r="1804" spans="1:37" ht="25.4" customHeight="1" thickTop="1" thickBot="1" x14ac:dyDescent="0.3">
      <c r="A1804" s="323" t="s">
        <v>1586</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3" t="s">
        <v>1587</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3" t="s">
        <v>1588</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3" t="s">
        <v>1589</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3" t="s">
        <v>1590</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1" t="s">
        <v>2159</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5">
        <f>SUM(AE1802:AE1808)</f>
        <v>0</v>
      </c>
      <c r="AF1809" s="65"/>
      <c r="AG1809" s="98">
        <f>SUM(AG1804:AG1808)</f>
        <v>0</v>
      </c>
      <c r="AH1809" s="99"/>
      <c r="AI1809" s="100"/>
      <c r="AJ1809" s="100"/>
      <c r="AK1809" s="100"/>
    </row>
    <row r="1810" spans="1:37" ht="25.4" customHeight="1" x14ac:dyDescent="0.25">
      <c r="A1810" s="308" t="s">
        <v>2160</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1591</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2" t="s">
        <v>76</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69" t="s">
        <v>99</v>
      </c>
      <c r="AE1816" s="113" t="s">
        <v>9</v>
      </c>
      <c r="AF1816" s="92" t="s">
        <v>1988</v>
      </c>
      <c r="AG1816" s="92" t="s">
        <v>1989</v>
      </c>
      <c r="AH1816" s="92" t="s">
        <v>1990</v>
      </c>
      <c r="AI1816" s="93" t="s">
        <v>1991</v>
      </c>
      <c r="AJ1816" s="92"/>
      <c r="AK1816" s="93" t="s">
        <v>1992</v>
      </c>
    </row>
    <row r="1817" spans="1:37" ht="25.4" customHeight="1" thickTop="1" thickBot="1" x14ac:dyDescent="0.3">
      <c r="A1817" s="323" t="s">
        <v>1060</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3" t="s">
        <v>1062</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3" t="s">
        <v>1593</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3" t="s">
        <v>1594</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3" t="s">
        <v>1595</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3" t="s">
        <v>1596</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3" t="s">
        <v>1597</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3" t="s">
        <v>1598</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1" t="s">
        <v>2161</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5">
        <f>SUM(AE1817:AE1824)</f>
        <v>0</v>
      </c>
      <c r="AF1825" s="65"/>
      <c r="AG1825" s="98">
        <f>SUM(AG1817:AG1824)</f>
        <v>0</v>
      </c>
      <c r="AH1825" s="99"/>
      <c r="AI1825" s="100"/>
      <c r="AJ1825" s="100"/>
      <c r="AK1825" s="100"/>
    </row>
    <row r="1826" spans="1:37" ht="25.4" customHeight="1" x14ac:dyDescent="0.25">
      <c r="A1826" s="308" t="s">
        <v>2162</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2" t="s">
        <v>111</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11" t="s">
        <v>99</v>
      </c>
      <c r="AE1828" s="112" t="s">
        <v>9</v>
      </c>
      <c r="AF1828" s="92" t="s">
        <v>1988</v>
      </c>
      <c r="AG1828" s="92" t="s">
        <v>1989</v>
      </c>
      <c r="AH1828" s="92" t="s">
        <v>1990</v>
      </c>
      <c r="AI1828" s="93" t="s">
        <v>1991</v>
      </c>
      <c r="AJ1828" s="92"/>
      <c r="AK1828" s="93" t="s">
        <v>1992</v>
      </c>
    </row>
    <row r="1829" spans="1:37" ht="25.4" customHeight="1" thickTop="1" thickBot="1" x14ac:dyDescent="0.3">
      <c r="A1829" s="323" t="s">
        <v>1599</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3" t="s">
        <v>1600</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3" t="s">
        <v>1601</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3" t="s">
        <v>1602</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3" t="s">
        <v>1603</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1" t="s">
        <v>2163</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5">
        <f>SUM(AE1827:AE1833)</f>
        <v>0</v>
      </c>
      <c r="AF1834" s="65"/>
      <c r="AG1834" s="98">
        <f>SUM(AG1829:AG1833)</f>
        <v>0</v>
      </c>
      <c r="AH1834" s="99"/>
      <c r="AI1834" s="100"/>
      <c r="AJ1834" s="100"/>
      <c r="AK1834" s="100"/>
    </row>
    <row r="1835" spans="1:37" ht="25.4" customHeight="1" x14ac:dyDescent="0.25">
      <c r="A1835" s="308" t="s">
        <v>2164</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1604</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2" t="s">
        <v>76</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69" t="s">
        <v>99</v>
      </c>
      <c r="AE1841" s="113" t="s">
        <v>9</v>
      </c>
      <c r="AF1841" s="92" t="s">
        <v>1988</v>
      </c>
      <c r="AG1841" s="92" t="s">
        <v>1989</v>
      </c>
      <c r="AH1841" s="92" t="s">
        <v>1990</v>
      </c>
      <c r="AI1841" s="93" t="s">
        <v>1991</v>
      </c>
      <c r="AJ1841" s="92"/>
      <c r="AK1841" s="93" t="s">
        <v>1992</v>
      </c>
    </row>
    <row r="1842" spans="1:37" ht="25.4" customHeight="1" thickTop="1" thickBot="1" x14ac:dyDescent="0.3">
      <c r="A1842" s="323" t="s">
        <v>1060</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4">
        <f>'Art. 121'!Q1768</f>
        <v>2</v>
      </c>
      <c r="AE1842" s="95">
        <f t="shared" ref="AE1842:AE1881" si="306">IF(AG1842=1,AK1842,AG1842)</f>
        <v>5.3191489361702128E-2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5.3191489361702128E-2</v>
      </c>
    </row>
    <row r="1843" spans="1:37" ht="25.4" customHeight="1" thickTop="1" thickBot="1" x14ac:dyDescent="0.3">
      <c r="A1843" s="323" t="s">
        <v>1062</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4">
        <f>'Art. 121'!Q1769</f>
        <v>2</v>
      </c>
      <c r="AE1843" s="95">
        <f t="shared" si="306"/>
        <v>5.3191489361702128E-2</v>
      </c>
      <c r="AF1843">
        <f t="shared" si="307"/>
        <v>1</v>
      </c>
      <c r="AG1843" s="92">
        <f t="shared" si="308"/>
        <v>1</v>
      </c>
      <c r="AH1843" s="96">
        <f t="shared" si="309"/>
        <v>1</v>
      </c>
      <c r="AI1843" s="97">
        <f t="shared" si="310"/>
        <v>2.5000000000000001E-2</v>
      </c>
      <c r="AJ1843" s="97">
        <f t="shared" si="311"/>
        <v>2.5000000000000001E-2</v>
      </c>
      <c r="AK1843" s="97">
        <f t="shared" si="312"/>
        <v>5.3191489361702128E-2</v>
      </c>
    </row>
    <row r="1844" spans="1:37" ht="25.4" customHeight="1" thickTop="1" thickBot="1" x14ac:dyDescent="0.3">
      <c r="A1844" s="323" t="s">
        <v>1606</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4">
        <f>'Art. 121'!Q1770</f>
        <v>2</v>
      </c>
      <c r="AE1844" s="95">
        <f t="shared" si="306"/>
        <v>5.3191489361702128E-2</v>
      </c>
      <c r="AF1844">
        <f t="shared" si="307"/>
        <v>1</v>
      </c>
      <c r="AG1844" s="92">
        <f t="shared" si="308"/>
        <v>1</v>
      </c>
      <c r="AH1844" s="96">
        <f t="shared" si="309"/>
        <v>1</v>
      </c>
      <c r="AI1844" s="97">
        <f t="shared" si="310"/>
        <v>2.5000000000000001E-2</v>
      </c>
      <c r="AJ1844" s="97">
        <f t="shared" si="311"/>
        <v>2.5000000000000001E-2</v>
      </c>
      <c r="AK1844" s="97">
        <f t="shared" si="312"/>
        <v>5.3191489361702128E-2</v>
      </c>
    </row>
    <row r="1845" spans="1:37" ht="25.4" customHeight="1" thickTop="1" thickBot="1" x14ac:dyDescent="0.3">
      <c r="A1845" s="323" t="s">
        <v>1607</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4">
        <f>'Art. 121'!Q1771</f>
        <v>2</v>
      </c>
      <c r="AE1845" s="95">
        <f t="shared" si="306"/>
        <v>5.3191489361702128E-2</v>
      </c>
      <c r="AF1845">
        <f t="shared" si="307"/>
        <v>1</v>
      </c>
      <c r="AG1845" s="92">
        <f t="shared" si="308"/>
        <v>1</v>
      </c>
      <c r="AH1845" s="96">
        <f t="shared" si="309"/>
        <v>1</v>
      </c>
      <c r="AI1845" s="97">
        <f t="shared" si="310"/>
        <v>2.5000000000000001E-2</v>
      </c>
      <c r="AJ1845" s="97">
        <f t="shared" si="311"/>
        <v>2.5000000000000001E-2</v>
      </c>
      <c r="AK1845" s="97">
        <f t="shared" si="312"/>
        <v>5.3191489361702128E-2</v>
      </c>
    </row>
    <row r="1846" spans="1:37" ht="25.4" customHeight="1" thickTop="1" thickBot="1" x14ac:dyDescent="0.3">
      <c r="A1846" s="323" t="s">
        <v>1608</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4">
        <f>'Art. 121'!Q1772</f>
        <v>2</v>
      </c>
      <c r="AE1846" s="95">
        <f t="shared" si="306"/>
        <v>5.3191489361702128E-2</v>
      </c>
      <c r="AF1846">
        <f t="shared" si="307"/>
        <v>1</v>
      </c>
      <c r="AG1846" s="92">
        <f t="shared" si="308"/>
        <v>1</v>
      </c>
      <c r="AH1846" s="96">
        <f t="shared" si="309"/>
        <v>1</v>
      </c>
      <c r="AI1846" s="97">
        <f t="shared" si="310"/>
        <v>2.5000000000000001E-2</v>
      </c>
      <c r="AJ1846" s="97">
        <f t="shared" si="311"/>
        <v>2.5000000000000001E-2</v>
      </c>
      <c r="AK1846" s="97">
        <f t="shared" si="312"/>
        <v>5.3191489361702128E-2</v>
      </c>
    </row>
    <row r="1847" spans="1:37" ht="25.4" customHeight="1" thickTop="1" thickBot="1" x14ac:dyDescent="0.3">
      <c r="A1847" s="323" t="s">
        <v>1609</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4">
        <f>'Art. 121'!Q1773</f>
        <v>2</v>
      </c>
      <c r="AE1847" s="95">
        <f t="shared" si="306"/>
        <v>5.3191489361702128E-2</v>
      </c>
      <c r="AF1847">
        <f t="shared" si="307"/>
        <v>1</v>
      </c>
      <c r="AG1847" s="92">
        <f t="shared" si="308"/>
        <v>1</v>
      </c>
      <c r="AH1847" s="96">
        <f t="shared" si="309"/>
        <v>1</v>
      </c>
      <c r="AI1847" s="97">
        <f t="shared" si="310"/>
        <v>2.5000000000000001E-2</v>
      </c>
      <c r="AJ1847" s="97">
        <f t="shared" si="311"/>
        <v>2.5000000000000001E-2</v>
      </c>
      <c r="AK1847" s="97">
        <f t="shared" si="312"/>
        <v>5.3191489361702128E-2</v>
      </c>
    </row>
    <row r="1848" spans="1:37" ht="25.4" customHeight="1" thickTop="1" thickBot="1" x14ac:dyDescent="0.3">
      <c r="A1848" s="323" t="s">
        <v>1610</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4">
        <f>'Art. 121'!Q1774</f>
        <v>2</v>
      </c>
      <c r="AE1848" s="95">
        <f t="shared" si="306"/>
        <v>5.3191489361702128E-2</v>
      </c>
      <c r="AF1848">
        <f t="shared" si="307"/>
        <v>1</v>
      </c>
      <c r="AG1848" s="92">
        <f t="shared" si="308"/>
        <v>1</v>
      </c>
      <c r="AH1848" s="96">
        <f t="shared" si="309"/>
        <v>1</v>
      </c>
      <c r="AI1848" s="97">
        <f t="shared" si="310"/>
        <v>2.5000000000000001E-2</v>
      </c>
      <c r="AJ1848" s="97">
        <f t="shared" si="311"/>
        <v>2.5000000000000001E-2</v>
      </c>
      <c r="AK1848" s="97">
        <f t="shared" si="312"/>
        <v>5.3191489361702128E-2</v>
      </c>
    </row>
    <row r="1849" spans="1:37" ht="25.4" customHeight="1" thickTop="1" thickBot="1" x14ac:dyDescent="0.3">
      <c r="A1849" s="323" t="s">
        <v>1611</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4">
        <f>'Art. 121'!Q1775</f>
        <v>2</v>
      </c>
      <c r="AE1849" s="95">
        <f t="shared" si="306"/>
        <v>5.3191489361702128E-2</v>
      </c>
      <c r="AF1849">
        <f t="shared" si="307"/>
        <v>1</v>
      </c>
      <c r="AG1849" s="92">
        <f t="shared" si="308"/>
        <v>1</v>
      </c>
      <c r="AH1849" s="96">
        <f t="shared" si="309"/>
        <v>1</v>
      </c>
      <c r="AI1849" s="97">
        <f t="shared" si="310"/>
        <v>2.5000000000000001E-2</v>
      </c>
      <c r="AJ1849" s="97">
        <f t="shared" si="311"/>
        <v>2.5000000000000001E-2</v>
      </c>
      <c r="AK1849" s="97">
        <f t="shared" si="312"/>
        <v>5.3191489361702128E-2</v>
      </c>
    </row>
    <row r="1850" spans="1:37" ht="25.4" customHeight="1" thickTop="1" thickBot="1" x14ac:dyDescent="0.3">
      <c r="A1850" s="323" t="s">
        <v>1612</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4">
        <f>'Art. 121'!Q1776</f>
        <v>2</v>
      </c>
      <c r="AE1850" s="95">
        <f t="shared" si="306"/>
        <v>5.3191489361702128E-2</v>
      </c>
      <c r="AF1850">
        <f t="shared" si="307"/>
        <v>1</v>
      </c>
      <c r="AG1850" s="92">
        <f t="shared" si="308"/>
        <v>1</v>
      </c>
      <c r="AH1850" s="96">
        <f t="shared" si="309"/>
        <v>1</v>
      </c>
      <c r="AI1850" s="97">
        <f t="shared" si="310"/>
        <v>2.5000000000000001E-2</v>
      </c>
      <c r="AJ1850" s="97">
        <f t="shared" si="311"/>
        <v>2.5000000000000001E-2</v>
      </c>
      <c r="AK1850" s="97">
        <f t="shared" si="312"/>
        <v>5.3191489361702128E-2</v>
      </c>
    </row>
    <row r="1851" spans="1:37" ht="25.4" customHeight="1" thickTop="1" thickBot="1" x14ac:dyDescent="0.3">
      <c r="A1851" s="323" t="s">
        <v>1613</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4">
        <f>'Art. 121'!Q1777</f>
        <v>2</v>
      </c>
      <c r="AE1851" s="95">
        <f t="shared" si="306"/>
        <v>5.3191489361702128E-2</v>
      </c>
      <c r="AF1851">
        <f t="shared" si="307"/>
        <v>1</v>
      </c>
      <c r="AG1851" s="92">
        <f t="shared" si="308"/>
        <v>1</v>
      </c>
      <c r="AH1851" s="96">
        <f t="shared" si="309"/>
        <v>1</v>
      </c>
      <c r="AI1851" s="97">
        <f t="shared" si="310"/>
        <v>2.5000000000000001E-2</v>
      </c>
      <c r="AJ1851" s="97">
        <f t="shared" si="311"/>
        <v>2.5000000000000001E-2</v>
      </c>
      <c r="AK1851" s="97">
        <f t="shared" si="312"/>
        <v>5.3191489361702128E-2</v>
      </c>
    </row>
    <row r="1852" spans="1:37" ht="25.4" customHeight="1" thickTop="1" thickBot="1" x14ac:dyDescent="0.3">
      <c r="A1852" s="323" t="s">
        <v>1614</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4">
        <f>'Art. 121'!Q1778</f>
        <v>2</v>
      </c>
      <c r="AE1852" s="95">
        <f t="shared" si="306"/>
        <v>5.3191489361702128E-2</v>
      </c>
      <c r="AF1852">
        <f t="shared" si="307"/>
        <v>1</v>
      </c>
      <c r="AG1852" s="92">
        <f t="shared" si="308"/>
        <v>1</v>
      </c>
      <c r="AH1852" s="96">
        <f t="shared" si="309"/>
        <v>1</v>
      </c>
      <c r="AI1852" s="97">
        <f t="shared" si="310"/>
        <v>2.5000000000000001E-2</v>
      </c>
      <c r="AJ1852" s="97">
        <f t="shared" si="311"/>
        <v>2.5000000000000001E-2</v>
      </c>
      <c r="AK1852" s="97">
        <f t="shared" si="312"/>
        <v>5.3191489361702128E-2</v>
      </c>
    </row>
    <row r="1853" spans="1:37" ht="25.4" customHeight="1" thickTop="1" thickBot="1" x14ac:dyDescent="0.3">
      <c r="A1853" s="323" t="s">
        <v>1615</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4">
        <f>'Art. 121'!Q1779</f>
        <v>2</v>
      </c>
      <c r="AE1853" s="95">
        <f t="shared" si="306"/>
        <v>5.3191489361702128E-2</v>
      </c>
      <c r="AF1853">
        <f t="shared" si="307"/>
        <v>1</v>
      </c>
      <c r="AG1853" s="92">
        <f t="shared" si="308"/>
        <v>1</v>
      </c>
      <c r="AH1853" s="96">
        <f t="shared" si="309"/>
        <v>1</v>
      </c>
      <c r="AI1853" s="97">
        <f t="shared" si="310"/>
        <v>2.5000000000000001E-2</v>
      </c>
      <c r="AJ1853" s="97">
        <f t="shared" si="311"/>
        <v>2.5000000000000001E-2</v>
      </c>
      <c r="AK1853" s="97">
        <f t="shared" si="312"/>
        <v>5.3191489361702128E-2</v>
      </c>
    </row>
    <row r="1854" spans="1:37" ht="25.4" customHeight="1" thickTop="1" thickBot="1" x14ac:dyDescent="0.3">
      <c r="A1854" s="323" t="s">
        <v>1616</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4">
        <f>'Art. 121'!Q1780</f>
        <v>2</v>
      </c>
      <c r="AE1854" s="95">
        <f t="shared" si="306"/>
        <v>5.3191489361702128E-2</v>
      </c>
      <c r="AF1854">
        <f t="shared" si="307"/>
        <v>1</v>
      </c>
      <c r="AG1854" s="92">
        <f t="shared" si="308"/>
        <v>1</v>
      </c>
      <c r="AH1854" s="96">
        <f t="shared" si="309"/>
        <v>1</v>
      </c>
      <c r="AI1854" s="97">
        <f t="shared" si="310"/>
        <v>2.5000000000000001E-2</v>
      </c>
      <c r="AJ1854" s="97">
        <f t="shared" si="311"/>
        <v>2.5000000000000001E-2</v>
      </c>
      <c r="AK1854" s="97">
        <f t="shared" si="312"/>
        <v>5.3191489361702128E-2</v>
      </c>
    </row>
    <row r="1855" spans="1:37" ht="25.4" customHeight="1" thickTop="1" thickBot="1" x14ac:dyDescent="0.3">
      <c r="A1855" s="323" t="s">
        <v>1617</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4">
        <f>'Art. 121'!Q1780</f>
        <v>2</v>
      </c>
      <c r="AE1855" s="95">
        <f t="shared" si="306"/>
        <v>5.3191489361702128E-2</v>
      </c>
      <c r="AF1855">
        <f t="shared" si="307"/>
        <v>1</v>
      </c>
      <c r="AG1855" s="92">
        <f t="shared" si="308"/>
        <v>1</v>
      </c>
      <c r="AH1855" s="96">
        <f t="shared" si="309"/>
        <v>1</v>
      </c>
      <c r="AI1855" s="97">
        <f t="shared" si="310"/>
        <v>2.5000000000000001E-2</v>
      </c>
      <c r="AJ1855" s="97">
        <f t="shared" si="311"/>
        <v>2.5000000000000001E-2</v>
      </c>
      <c r="AK1855" s="97">
        <f t="shared" si="312"/>
        <v>5.3191489361702128E-2</v>
      </c>
    </row>
    <row r="1856" spans="1:37" ht="25.4" customHeight="1" thickTop="1" thickBot="1" x14ac:dyDescent="0.3">
      <c r="A1856" s="323" t="s">
        <v>1618</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4">
        <f>'Art. 121'!Q1781</f>
        <v>2</v>
      </c>
      <c r="AE1856" s="95">
        <f t="shared" si="306"/>
        <v>5.3191489361702128E-2</v>
      </c>
      <c r="AF1856">
        <f t="shared" si="307"/>
        <v>1</v>
      </c>
      <c r="AG1856" s="92">
        <f t="shared" si="308"/>
        <v>1</v>
      </c>
      <c r="AH1856" s="96">
        <f t="shared" si="309"/>
        <v>1</v>
      </c>
      <c r="AI1856" s="97">
        <f t="shared" si="310"/>
        <v>2.5000000000000001E-2</v>
      </c>
      <c r="AJ1856" s="97">
        <f t="shared" si="311"/>
        <v>2.5000000000000001E-2</v>
      </c>
      <c r="AK1856" s="97">
        <f t="shared" si="312"/>
        <v>5.3191489361702128E-2</v>
      </c>
    </row>
    <row r="1857" spans="1:37" ht="25.4" customHeight="1" thickTop="1" thickBot="1" x14ac:dyDescent="0.3">
      <c r="A1857" s="323" t="s">
        <v>1619</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4">
        <f>'Art. 121'!Q1782</f>
        <v>2</v>
      </c>
      <c r="AE1857" s="95">
        <f t="shared" si="306"/>
        <v>5.3191489361702128E-2</v>
      </c>
      <c r="AF1857">
        <f t="shared" si="307"/>
        <v>1</v>
      </c>
      <c r="AG1857" s="92">
        <f t="shared" si="308"/>
        <v>1</v>
      </c>
      <c r="AH1857" s="96">
        <f t="shared" si="309"/>
        <v>1</v>
      </c>
      <c r="AI1857" s="97">
        <f t="shared" si="310"/>
        <v>2.5000000000000001E-2</v>
      </c>
      <c r="AJ1857" s="97">
        <f t="shared" si="311"/>
        <v>2.5000000000000001E-2</v>
      </c>
      <c r="AK1857" s="97">
        <f t="shared" si="312"/>
        <v>5.3191489361702128E-2</v>
      </c>
    </row>
    <row r="1858" spans="1:37" ht="25.4" customHeight="1" thickTop="1" thickBot="1" x14ac:dyDescent="0.3">
      <c r="A1858" s="323" t="s">
        <v>1620</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4">
        <f>'Art. 121'!Q1783</f>
        <v>2</v>
      </c>
      <c r="AE1858" s="95">
        <f t="shared" si="306"/>
        <v>5.3191489361702128E-2</v>
      </c>
      <c r="AF1858">
        <f t="shared" si="307"/>
        <v>1</v>
      </c>
      <c r="AG1858" s="92">
        <f t="shared" si="308"/>
        <v>1</v>
      </c>
      <c r="AH1858" s="96">
        <f t="shared" si="309"/>
        <v>1</v>
      </c>
      <c r="AI1858" s="97">
        <f t="shared" si="310"/>
        <v>2.5000000000000001E-2</v>
      </c>
      <c r="AJ1858" s="97">
        <f t="shared" si="311"/>
        <v>2.5000000000000001E-2</v>
      </c>
      <c r="AK1858" s="97">
        <f t="shared" si="312"/>
        <v>5.3191489361702128E-2</v>
      </c>
    </row>
    <row r="1859" spans="1:37" ht="25.4" customHeight="1" thickTop="1" thickBot="1" x14ac:dyDescent="0.3">
      <c r="A1859" s="323" t="s">
        <v>1621</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4">
        <f>'Art. 121'!Q1784</f>
        <v>2</v>
      </c>
      <c r="AE1859" s="95">
        <f t="shared" si="306"/>
        <v>5.3191489361702128E-2</v>
      </c>
      <c r="AF1859">
        <f t="shared" si="307"/>
        <v>1</v>
      </c>
      <c r="AG1859" s="92">
        <f t="shared" si="308"/>
        <v>1</v>
      </c>
      <c r="AH1859" s="96">
        <f t="shared" si="309"/>
        <v>1</v>
      </c>
      <c r="AI1859" s="97">
        <f t="shared" si="310"/>
        <v>2.5000000000000001E-2</v>
      </c>
      <c r="AJ1859" s="97">
        <f t="shared" si="311"/>
        <v>2.5000000000000001E-2</v>
      </c>
      <c r="AK1859" s="97">
        <f t="shared" si="312"/>
        <v>5.3191489361702128E-2</v>
      </c>
    </row>
    <row r="1860" spans="1:37" ht="25.4" customHeight="1" thickTop="1" thickBot="1" x14ac:dyDescent="0.3">
      <c r="A1860" s="323" t="s">
        <v>1622</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4">
        <f>'Art. 121'!Q1785</f>
        <v>2</v>
      </c>
      <c r="AE1860" s="95">
        <f t="shared" si="306"/>
        <v>5.3191489361702128E-2</v>
      </c>
      <c r="AF1860">
        <f t="shared" si="307"/>
        <v>1</v>
      </c>
      <c r="AG1860" s="92">
        <f t="shared" si="308"/>
        <v>1</v>
      </c>
      <c r="AH1860" s="96">
        <f t="shared" si="309"/>
        <v>1</v>
      </c>
      <c r="AI1860" s="97">
        <f t="shared" si="310"/>
        <v>2.5000000000000001E-2</v>
      </c>
      <c r="AJ1860" s="97">
        <f t="shared" si="311"/>
        <v>2.5000000000000001E-2</v>
      </c>
      <c r="AK1860" s="97">
        <f t="shared" si="312"/>
        <v>5.3191489361702128E-2</v>
      </c>
    </row>
    <row r="1861" spans="1:37" ht="25.4" customHeight="1" thickTop="1" thickBot="1" x14ac:dyDescent="0.3">
      <c r="A1861" s="323" t="s">
        <v>1623</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4">
        <f>'Art. 121'!Q1786</f>
        <v>2</v>
      </c>
      <c r="AE1861" s="95">
        <f t="shared" si="306"/>
        <v>5.3191489361702128E-2</v>
      </c>
      <c r="AF1861">
        <f t="shared" si="307"/>
        <v>1</v>
      </c>
      <c r="AG1861" s="92">
        <f t="shared" si="308"/>
        <v>1</v>
      </c>
      <c r="AH1861" s="96">
        <f t="shared" si="309"/>
        <v>1</v>
      </c>
      <c r="AI1861" s="97">
        <f t="shared" si="310"/>
        <v>2.5000000000000001E-2</v>
      </c>
      <c r="AJ1861" s="97">
        <f t="shared" si="311"/>
        <v>2.5000000000000001E-2</v>
      </c>
      <c r="AK1861" s="97">
        <f t="shared" si="312"/>
        <v>5.3191489361702128E-2</v>
      </c>
    </row>
    <row r="1862" spans="1:37" ht="25.4" customHeight="1" thickTop="1" thickBot="1" x14ac:dyDescent="0.3">
      <c r="A1862" s="323" t="s">
        <v>1624</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4">
        <f>'Art. 121'!Q1787</f>
        <v>2</v>
      </c>
      <c r="AE1862" s="95">
        <f t="shared" si="306"/>
        <v>5.3191489361702128E-2</v>
      </c>
      <c r="AF1862">
        <f t="shared" si="307"/>
        <v>1</v>
      </c>
      <c r="AG1862" s="92">
        <f t="shared" si="308"/>
        <v>1</v>
      </c>
      <c r="AH1862" s="96">
        <f t="shared" si="309"/>
        <v>1</v>
      </c>
      <c r="AI1862" s="97">
        <f t="shared" si="310"/>
        <v>2.5000000000000001E-2</v>
      </c>
      <c r="AJ1862" s="97">
        <f t="shared" si="311"/>
        <v>2.5000000000000001E-2</v>
      </c>
      <c r="AK1862" s="97">
        <f t="shared" si="312"/>
        <v>5.3191489361702128E-2</v>
      </c>
    </row>
    <row r="1863" spans="1:37" ht="25.4" customHeight="1" thickTop="1" thickBot="1" x14ac:dyDescent="0.3">
      <c r="A1863" s="323" t="s">
        <v>1625</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4">
        <f>'Art. 121'!Q1788</f>
        <v>2</v>
      </c>
      <c r="AE1863" s="95">
        <f t="shared" si="306"/>
        <v>5.3191489361702128E-2</v>
      </c>
      <c r="AF1863">
        <f t="shared" si="307"/>
        <v>1</v>
      </c>
      <c r="AG1863" s="92">
        <f t="shared" si="308"/>
        <v>1</v>
      </c>
      <c r="AH1863" s="96">
        <f t="shared" si="309"/>
        <v>1</v>
      </c>
      <c r="AI1863" s="97">
        <f t="shared" si="310"/>
        <v>2.5000000000000001E-2</v>
      </c>
      <c r="AJ1863" s="97">
        <f t="shared" si="311"/>
        <v>2.5000000000000001E-2</v>
      </c>
      <c r="AK1863" s="97">
        <f t="shared" si="312"/>
        <v>5.3191489361702128E-2</v>
      </c>
    </row>
    <row r="1864" spans="1:37" ht="25.4" customHeight="1" thickTop="1" thickBot="1" x14ac:dyDescent="0.3">
      <c r="A1864" s="323" t="s">
        <v>1626</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4">
        <f>'Art. 121'!Q1789</f>
        <v>2</v>
      </c>
      <c r="AE1864" s="95">
        <f t="shared" si="306"/>
        <v>5.3191489361702128E-2</v>
      </c>
      <c r="AF1864">
        <f t="shared" si="307"/>
        <v>1</v>
      </c>
      <c r="AG1864" s="92">
        <f t="shared" si="308"/>
        <v>1</v>
      </c>
      <c r="AH1864" s="96">
        <f t="shared" si="309"/>
        <v>1</v>
      </c>
      <c r="AI1864" s="97">
        <f t="shared" si="310"/>
        <v>2.5000000000000001E-2</v>
      </c>
      <c r="AJ1864" s="97">
        <f t="shared" si="311"/>
        <v>2.5000000000000001E-2</v>
      </c>
      <c r="AK1864" s="97">
        <f t="shared" si="312"/>
        <v>5.3191489361702128E-2</v>
      </c>
    </row>
    <row r="1865" spans="1:37" ht="25.4" customHeight="1" thickTop="1" thickBot="1" x14ac:dyDescent="0.3">
      <c r="A1865" s="323" t="s">
        <v>1627</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4">
        <f>'Art. 121'!Q1790</f>
        <v>2</v>
      </c>
      <c r="AE1865" s="95">
        <f t="shared" si="306"/>
        <v>5.3191489361702128E-2</v>
      </c>
      <c r="AF1865">
        <f t="shared" si="307"/>
        <v>1</v>
      </c>
      <c r="AG1865" s="92">
        <f t="shared" si="308"/>
        <v>1</v>
      </c>
      <c r="AH1865" s="96">
        <f t="shared" si="309"/>
        <v>1</v>
      </c>
      <c r="AI1865" s="97">
        <f t="shared" si="310"/>
        <v>2.5000000000000001E-2</v>
      </c>
      <c r="AJ1865" s="97">
        <f t="shared" si="311"/>
        <v>2.5000000000000001E-2</v>
      </c>
      <c r="AK1865" s="97">
        <f t="shared" si="312"/>
        <v>5.3191489361702128E-2</v>
      </c>
    </row>
    <row r="1866" spans="1:37" ht="25.4" customHeight="1" thickTop="1" thickBot="1" x14ac:dyDescent="0.3">
      <c r="A1866" s="323" t="s">
        <v>1628</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4">
        <f>'Art. 121'!Q1791</f>
        <v>2</v>
      </c>
      <c r="AE1866" s="95">
        <f t="shared" si="306"/>
        <v>5.3191489361702128E-2</v>
      </c>
      <c r="AF1866">
        <f t="shared" si="307"/>
        <v>1</v>
      </c>
      <c r="AG1866" s="92">
        <f t="shared" si="308"/>
        <v>1</v>
      </c>
      <c r="AH1866" s="96">
        <f t="shared" si="309"/>
        <v>1</v>
      </c>
      <c r="AI1866" s="97">
        <f t="shared" si="310"/>
        <v>2.5000000000000001E-2</v>
      </c>
      <c r="AJ1866" s="97">
        <f t="shared" si="311"/>
        <v>2.5000000000000001E-2</v>
      </c>
      <c r="AK1866" s="97">
        <f t="shared" si="312"/>
        <v>5.3191489361702128E-2</v>
      </c>
    </row>
    <row r="1867" spans="1:37" ht="25.4" customHeight="1" thickTop="1" thickBot="1" x14ac:dyDescent="0.3">
      <c r="A1867" s="323" t="s">
        <v>1629</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4">
        <f>'Art. 121'!Q1792</f>
        <v>2</v>
      </c>
      <c r="AE1867" s="95">
        <f t="shared" si="306"/>
        <v>5.3191489361702128E-2</v>
      </c>
      <c r="AF1867">
        <f t="shared" si="307"/>
        <v>1</v>
      </c>
      <c r="AG1867" s="92">
        <f t="shared" si="308"/>
        <v>1</v>
      </c>
      <c r="AH1867" s="96">
        <f t="shared" si="309"/>
        <v>1</v>
      </c>
      <c r="AI1867" s="97">
        <f t="shared" si="310"/>
        <v>2.5000000000000001E-2</v>
      </c>
      <c r="AJ1867" s="97">
        <f t="shared" si="311"/>
        <v>2.5000000000000001E-2</v>
      </c>
      <c r="AK1867" s="97">
        <f t="shared" si="312"/>
        <v>5.3191489361702128E-2</v>
      </c>
    </row>
    <row r="1868" spans="1:37" ht="25.4" customHeight="1" thickTop="1" thickBot="1" x14ac:dyDescent="0.3">
      <c r="A1868" s="323" t="s">
        <v>1630</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4">
        <f>'Art. 121'!Q1793</f>
        <v>2</v>
      </c>
      <c r="AE1868" s="95">
        <f t="shared" si="306"/>
        <v>5.3191489361702128E-2</v>
      </c>
      <c r="AF1868">
        <f t="shared" si="307"/>
        <v>1</v>
      </c>
      <c r="AG1868" s="92">
        <f t="shared" si="308"/>
        <v>1</v>
      </c>
      <c r="AH1868" s="96">
        <f t="shared" si="309"/>
        <v>1</v>
      </c>
      <c r="AI1868" s="97">
        <f t="shared" si="310"/>
        <v>2.5000000000000001E-2</v>
      </c>
      <c r="AJ1868" s="97">
        <f t="shared" si="311"/>
        <v>2.5000000000000001E-2</v>
      </c>
      <c r="AK1868" s="97">
        <f t="shared" si="312"/>
        <v>5.3191489361702128E-2</v>
      </c>
    </row>
    <row r="1869" spans="1:37" ht="25.4" customHeight="1" thickTop="1" thickBot="1" x14ac:dyDescent="0.3">
      <c r="A1869" s="323" t="s">
        <v>1631</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4">
        <f>'Art. 121'!Q1794</f>
        <v>2</v>
      </c>
      <c r="AE1869" s="95">
        <f t="shared" si="306"/>
        <v>5.3191489361702128E-2</v>
      </c>
      <c r="AF1869">
        <f t="shared" si="307"/>
        <v>1</v>
      </c>
      <c r="AG1869" s="92">
        <f t="shared" si="308"/>
        <v>1</v>
      </c>
      <c r="AH1869" s="96">
        <f t="shared" si="309"/>
        <v>1</v>
      </c>
      <c r="AI1869" s="97">
        <f t="shared" si="310"/>
        <v>2.5000000000000001E-2</v>
      </c>
      <c r="AJ1869" s="97">
        <f t="shared" si="311"/>
        <v>2.5000000000000001E-2</v>
      </c>
      <c r="AK1869" s="97">
        <f t="shared" si="312"/>
        <v>5.3191489361702128E-2</v>
      </c>
    </row>
    <row r="1870" spans="1:37" ht="25.4" customHeight="1" thickTop="1" thickBot="1" x14ac:dyDescent="0.3">
      <c r="A1870" s="323" t="s">
        <v>1632</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4">
        <f>'Art. 121'!Q1795</f>
        <v>2</v>
      </c>
      <c r="AE1870" s="95">
        <f t="shared" si="306"/>
        <v>5.3191489361702128E-2</v>
      </c>
      <c r="AF1870">
        <f t="shared" si="307"/>
        <v>1</v>
      </c>
      <c r="AG1870" s="92">
        <f t="shared" si="308"/>
        <v>1</v>
      </c>
      <c r="AH1870" s="96">
        <f t="shared" si="309"/>
        <v>1</v>
      </c>
      <c r="AI1870" s="97">
        <f t="shared" si="310"/>
        <v>2.5000000000000001E-2</v>
      </c>
      <c r="AJ1870" s="97">
        <f t="shared" si="311"/>
        <v>2.5000000000000001E-2</v>
      </c>
      <c r="AK1870" s="97">
        <f t="shared" si="312"/>
        <v>5.3191489361702128E-2</v>
      </c>
    </row>
    <row r="1871" spans="1:37" ht="25.4" customHeight="1" thickTop="1" thickBot="1" x14ac:dyDescent="0.3">
      <c r="A1871" s="323" t="s">
        <v>1633</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4">
        <f>'Art. 121'!Q1796</f>
        <v>2</v>
      </c>
      <c r="AE1871" s="95">
        <f t="shared" si="306"/>
        <v>5.3191489361702128E-2</v>
      </c>
      <c r="AF1871">
        <f t="shared" si="307"/>
        <v>1</v>
      </c>
      <c r="AG1871" s="92">
        <f t="shared" si="308"/>
        <v>1</v>
      </c>
      <c r="AH1871" s="96">
        <f t="shared" si="309"/>
        <v>1</v>
      </c>
      <c r="AI1871" s="97">
        <f t="shared" si="310"/>
        <v>2.5000000000000001E-2</v>
      </c>
      <c r="AJ1871" s="97">
        <f t="shared" si="311"/>
        <v>2.5000000000000001E-2</v>
      </c>
      <c r="AK1871" s="97">
        <f t="shared" si="312"/>
        <v>5.3191489361702128E-2</v>
      </c>
    </row>
    <row r="1872" spans="1:37" ht="25.4" customHeight="1" thickTop="1" thickBot="1" x14ac:dyDescent="0.3">
      <c r="A1872" s="323" t="s">
        <v>1634</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4">
        <f>'Art. 121'!Q1797</f>
        <v>2</v>
      </c>
      <c r="AE1872" s="95">
        <f t="shared" si="306"/>
        <v>5.3191489361702128E-2</v>
      </c>
      <c r="AF1872">
        <f t="shared" si="307"/>
        <v>1</v>
      </c>
      <c r="AG1872" s="92">
        <f t="shared" si="308"/>
        <v>1</v>
      </c>
      <c r="AH1872" s="96">
        <f t="shared" si="309"/>
        <v>1</v>
      </c>
      <c r="AI1872" s="97">
        <f t="shared" si="310"/>
        <v>2.5000000000000001E-2</v>
      </c>
      <c r="AJ1872" s="97">
        <f t="shared" si="311"/>
        <v>2.5000000000000001E-2</v>
      </c>
      <c r="AK1872" s="97">
        <f t="shared" si="312"/>
        <v>5.3191489361702128E-2</v>
      </c>
    </row>
    <row r="1873" spans="1:37" ht="25.4" customHeight="1" thickTop="1" thickBot="1" x14ac:dyDescent="0.3">
      <c r="A1873" s="323" t="s">
        <v>1635</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4">
        <f>'Art. 121'!Q1799</f>
        <v>2</v>
      </c>
      <c r="AE1873" s="95">
        <f t="shared" si="306"/>
        <v>5.3191489361702128E-2</v>
      </c>
      <c r="AF1873">
        <f t="shared" si="307"/>
        <v>1</v>
      </c>
      <c r="AG1873" s="92">
        <f t="shared" si="308"/>
        <v>1</v>
      </c>
      <c r="AH1873" s="96">
        <f t="shared" si="309"/>
        <v>1</v>
      </c>
      <c r="AI1873" s="97">
        <f t="shared" si="310"/>
        <v>2.5000000000000001E-2</v>
      </c>
      <c r="AJ1873" s="97">
        <f t="shared" si="311"/>
        <v>2.5000000000000001E-2</v>
      </c>
      <c r="AK1873" s="97">
        <f t="shared" si="312"/>
        <v>5.3191489361702128E-2</v>
      </c>
    </row>
    <row r="1874" spans="1:37" ht="25.4" customHeight="1" thickTop="1" thickBot="1" x14ac:dyDescent="0.3">
      <c r="A1874" s="323" t="s">
        <v>1636</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4">
        <f>'Art. 121'!Q1800</f>
        <v>2</v>
      </c>
      <c r="AE1874" s="95">
        <f t="shared" si="306"/>
        <v>5.3191489361702128E-2</v>
      </c>
      <c r="AF1874">
        <f t="shared" si="307"/>
        <v>1</v>
      </c>
      <c r="AG1874" s="92">
        <f t="shared" si="308"/>
        <v>1</v>
      </c>
      <c r="AH1874" s="96">
        <f t="shared" si="309"/>
        <v>1</v>
      </c>
      <c r="AI1874" s="97">
        <f t="shared" si="310"/>
        <v>2.5000000000000001E-2</v>
      </c>
      <c r="AJ1874" s="97">
        <f t="shared" si="311"/>
        <v>2.5000000000000001E-2</v>
      </c>
      <c r="AK1874" s="97">
        <f t="shared" si="312"/>
        <v>5.3191489361702128E-2</v>
      </c>
    </row>
    <row r="1875" spans="1:37" ht="25.4" customHeight="1" thickTop="1" thickBot="1" x14ac:dyDescent="0.3">
      <c r="A1875" s="323" t="s">
        <v>1637</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4">
        <f>'Art. 121'!Q1801</f>
        <v>2</v>
      </c>
      <c r="AE1875" s="95">
        <f t="shared" si="306"/>
        <v>5.3191489361702128E-2</v>
      </c>
      <c r="AF1875">
        <f t="shared" si="307"/>
        <v>1</v>
      </c>
      <c r="AG1875" s="92">
        <f t="shared" si="308"/>
        <v>1</v>
      </c>
      <c r="AH1875" s="96">
        <f t="shared" si="309"/>
        <v>1</v>
      </c>
      <c r="AI1875" s="97">
        <f t="shared" si="310"/>
        <v>2.5000000000000001E-2</v>
      </c>
      <c r="AJ1875" s="97">
        <f t="shared" si="311"/>
        <v>2.5000000000000001E-2</v>
      </c>
      <c r="AK1875" s="97">
        <f t="shared" si="312"/>
        <v>5.3191489361702128E-2</v>
      </c>
    </row>
    <row r="1876" spans="1:37" ht="25.4" customHeight="1" thickTop="1" thickBot="1" x14ac:dyDescent="0.3">
      <c r="A1876" s="323" t="s">
        <v>1638</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4">
        <f>'Art. 121'!Q1802</f>
        <v>2</v>
      </c>
      <c r="AE1876" s="95">
        <f t="shared" si="306"/>
        <v>5.3191489361702128E-2</v>
      </c>
      <c r="AF1876">
        <f t="shared" si="307"/>
        <v>1</v>
      </c>
      <c r="AG1876" s="92">
        <f t="shared" si="308"/>
        <v>1</v>
      </c>
      <c r="AH1876" s="96">
        <f t="shared" si="309"/>
        <v>1</v>
      </c>
      <c r="AI1876" s="97">
        <f t="shared" si="310"/>
        <v>2.5000000000000001E-2</v>
      </c>
      <c r="AJ1876" s="97">
        <f t="shared" si="311"/>
        <v>2.5000000000000001E-2</v>
      </c>
      <c r="AK1876" s="97">
        <f t="shared" si="312"/>
        <v>5.3191489361702128E-2</v>
      </c>
    </row>
    <row r="1877" spans="1:37" ht="25.4" customHeight="1" thickTop="1" thickBot="1" x14ac:dyDescent="0.3">
      <c r="A1877" s="323" t="s">
        <v>1639</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4">
        <f>'Art. 121'!Q1803</f>
        <v>2</v>
      </c>
      <c r="AE1877" s="95">
        <f t="shared" si="306"/>
        <v>5.3191489361702128E-2</v>
      </c>
      <c r="AF1877">
        <f t="shared" si="307"/>
        <v>1</v>
      </c>
      <c r="AG1877" s="92">
        <f t="shared" si="308"/>
        <v>1</v>
      </c>
      <c r="AH1877" s="96">
        <f t="shared" si="309"/>
        <v>1</v>
      </c>
      <c r="AI1877" s="97">
        <f t="shared" si="310"/>
        <v>2.5000000000000001E-2</v>
      </c>
      <c r="AJ1877" s="97">
        <f t="shared" si="311"/>
        <v>2.5000000000000001E-2</v>
      </c>
      <c r="AK1877" s="97">
        <f t="shared" si="312"/>
        <v>5.3191489361702128E-2</v>
      </c>
    </row>
    <row r="1878" spans="1:37" ht="25.4" customHeight="1" thickTop="1" thickBot="1" x14ac:dyDescent="0.3">
      <c r="A1878" s="323" t="s">
        <v>1640</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4">
        <f>'Art. 121'!Q1804</f>
        <v>2</v>
      </c>
      <c r="AE1878" s="95">
        <f t="shared" si="306"/>
        <v>5.3191489361702128E-2</v>
      </c>
      <c r="AF1878">
        <f t="shared" si="307"/>
        <v>1</v>
      </c>
      <c r="AG1878" s="92">
        <f t="shared" si="308"/>
        <v>1</v>
      </c>
      <c r="AH1878" s="96">
        <f t="shared" si="309"/>
        <v>1</v>
      </c>
      <c r="AI1878" s="97">
        <f t="shared" si="310"/>
        <v>2.5000000000000001E-2</v>
      </c>
      <c r="AJ1878" s="97">
        <f t="shared" si="311"/>
        <v>2.5000000000000001E-2</v>
      </c>
      <c r="AK1878" s="97">
        <f t="shared" si="312"/>
        <v>5.3191489361702128E-2</v>
      </c>
    </row>
    <row r="1879" spans="1:37" ht="25.4" customHeight="1" thickTop="1" thickBot="1" x14ac:dyDescent="0.3">
      <c r="A1879" s="323" t="s">
        <v>1641</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4">
        <f>'Art. 121'!Q1805</f>
        <v>2</v>
      </c>
      <c r="AE1879" s="95">
        <f t="shared" si="306"/>
        <v>5.3191489361702128E-2</v>
      </c>
      <c r="AF1879">
        <f t="shared" si="307"/>
        <v>1</v>
      </c>
      <c r="AG1879" s="92">
        <f t="shared" si="308"/>
        <v>1</v>
      </c>
      <c r="AH1879" s="96">
        <f t="shared" si="309"/>
        <v>1</v>
      </c>
      <c r="AI1879" s="97">
        <f t="shared" si="310"/>
        <v>2.5000000000000001E-2</v>
      </c>
      <c r="AJ1879" s="97">
        <f t="shared" si="311"/>
        <v>2.5000000000000001E-2</v>
      </c>
      <c r="AK1879" s="97">
        <f t="shared" si="312"/>
        <v>5.3191489361702128E-2</v>
      </c>
    </row>
    <row r="1880" spans="1:37" ht="25.4" customHeight="1" thickTop="1" thickBot="1" x14ac:dyDescent="0.3">
      <c r="A1880" s="323" t="s">
        <v>1642</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4">
        <f>'Art. 121'!Q1806</f>
        <v>2</v>
      </c>
      <c r="AE1880" s="95">
        <f t="shared" si="306"/>
        <v>5.3191489361702128E-2</v>
      </c>
      <c r="AF1880">
        <f t="shared" si="307"/>
        <v>1</v>
      </c>
      <c r="AG1880" s="92">
        <f t="shared" si="308"/>
        <v>1</v>
      </c>
      <c r="AH1880" s="96">
        <f t="shared" si="309"/>
        <v>1</v>
      </c>
      <c r="AI1880" s="97">
        <f t="shared" si="310"/>
        <v>2.5000000000000001E-2</v>
      </c>
      <c r="AJ1880" s="97">
        <f t="shared" si="311"/>
        <v>2.5000000000000001E-2</v>
      </c>
      <c r="AK1880" s="97">
        <f t="shared" si="312"/>
        <v>5.3191489361702128E-2</v>
      </c>
    </row>
    <row r="1881" spans="1:37" ht="25.4" customHeight="1" thickTop="1" thickBot="1" x14ac:dyDescent="0.3">
      <c r="A1881" s="323" t="s">
        <v>1643</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4">
        <f>'Art. 121'!Q1807</f>
        <v>2</v>
      </c>
      <c r="AE1881" s="95">
        <f t="shared" si="306"/>
        <v>5.3191489361702128E-2</v>
      </c>
      <c r="AF1881">
        <f t="shared" si="307"/>
        <v>1</v>
      </c>
      <c r="AG1881" s="92">
        <f t="shared" si="308"/>
        <v>1</v>
      </c>
      <c r="AH1881" s="96">
        <f t="shared" si="309"/>
        <v>1</v>
      </c>
      <c r="AI1881" s="97">
        <f t="shared" si="310"/>
        <v>2.5000000000000001E-2</v>
      </c>
      <c r="AJ1881" s="97">
        <f t="shared" si="311"/>
        <v>2.5000000000000001E-2</v>
      </c>
      <c r="AK1881" s="97">
        <f t="shared" si="312"/>
        <v>5.3191489361702128E-2</v>
      </c>
    </row>
    <row r="1882" spans="1:37" ht="25.4" customHeight="1" thickTop="1" x14ac:dyDescent="0.25">
      <c r="A1882" s="321" t="s">
        <v>2161</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5">
        <f>SUM(AE1842:AE1881)</f>
        <v>2.1276595744680842</v>
      </c>
      <c r="AF1882" s="65"/>
      <c r="AG1882" s="98">
        <f>SUM(AG1842:AG1881)</f>
        <v>40</v>
      </c>
      <c r="AH1882" s="99"/>
      <c r="AI1882" s="100"/>
      <c r="AJ1882" s="100"/>
      <c r="AK1882" s="100"/>
    </row>
    <row r="1883" spans="1:37" ht="25.4" customHeight="1" x14ac:dyDescent="0.25">
      <c r="A1883" s="308" t="s">
        <v>2162</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5">
        <f>AE1882/$AE$23*100</f>
        <v>99.999999999999957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2" t="s">
        <v>111</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11" t="s">
        <v>99</v>
      </c>
      <c r="AE1885" s="112" t="s">
        <v>9</v>
      </c>
      <c r="AF1885" s="92" t="s">
        <v>1988</v>
      </c>
      <c r="AG1885" s="92" t="s">
        <v>1989</v>
      </c>
      <c r="AH1885" s="92" t="s">
        <v>1990</v>
      </c>
      <c r="AI1885" s="93" t="s">
        <v>1991</v>
      </c>
      <c r="AJ1885" s="92"/>
      <c r="AK1885" s="93" t="s">
        <v>1992</v>
      </c>
    </row>
    <row r="1886" spans="1:37" ht="25.4" customHeight="1" thickTop="1" thickBot="1" x14ac:dyDescent="0.3">
      <c r="A1886" s="323" t="s">
        <v>1644</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4">
        <f>'Art. 121'!Q1810</f>
        <v>2</v>
      </c>
      <c r="AE1886" s="95">
        <f>IF(AG1886=1,AK1886,AG1886)</f>
        <v>0.42553191489361702</v>
      </c>
      <c r="AF1886">
        <f>AD1886/2</f>
        <v>1</v>
      </c>
      <c r="AG1886" s="92">
        <f>IF(AND(AF1886&gt;=0,AF1886&lt;=1),1,"No aplica")</f>
        <v>1</v>
      </c>
      <c r="AH1886" s="96">
        <f>AD1886/(AG1886*2)</f>
        <v>1</v>
      </c>
      <c r="AI1886" s="97">
        <f>IF(AG1886=1,AG1886/$AG$1891,"No aplica")</f>
        <v>0.2</v>
      </c>
      <c r="AJ1886" s="97">
        <f>AF1886*AI1886</f>
        <v>0.2</v>
      </c>
      <c r="AK1886" s="97">
        <f>AJ1886*$AE$23</f>
        <v>0.42553191489361702</v>
      </c>
    </row>
    <row r="1887" spans="1:37" ht="25.4" customHeight="1" thickTop="1" thickBot="1" x14ac:dyDescent="0.3">
      <c r="A1887" s="323" t="s">
        <v>1645</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4">
        <f>'Art. 121'!Q1811</f>
        <v>2</v>
      </c>
      <c r="AE1887" s="95">
        <f>IF(AG1887=1,AK1887,AG1887)</f>
        <v>0.42553191489361702</v>
      </c>
      <c r="AF1887">
        <f>AD1887/2</f>
        <v>1</v>
      </c>
      <c r="AG1887" s="92">
        <f>IF(AND(AF1887&gt;=0,AF1887&lt;=1),1,"No aplica")</f>
        <v>1</v>
      </c>
      <c r="AH1887" s="96">
        <f>AD1887/(AG1887*2)</f>
        <v>1</v>
      </c>
      <c r="AI1887" s="97">
        <f>IF(AG1887=1,AG1887/$AG$1891,"No aplica")</f>
        <v>0.2</v>
      </c>
      <c r="AJ1887" s="97">
        <f>AF1887*AI1887</f>
        <v>0.2</v>
      </c>
      <c r="AK1887" s="97">
        <f>AJ1887*$AE$23</f>
        <v>0.42553191489361702</v>
      </c>
    </row>
    <row r="1888" spans="1:37" ht="25.4" customHeight="1" thickTop="1" thickBot="1" x14ac:dyDescent="0.3">
      <c r="A1888" s="323" t="s">
        <v>1646</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4">
        <f>'Art. 121'!Q1812</f>
        <v>2</v>
      </c>
      <c r="AE1888" s="95">
        <f>IF(AG1888=1,AK1888,AG1888)</f>
        <v>0.42553191489361702</v>
      </c>
      <c r="AF1888">
        <f>AD1888/2</f>
        <v>1</v>
      </c>
      <c r="AG1888" s="92">
        <f>IF(AND(AF1888&gt;=0,AF1888&lt;=1),1,"No aplica")</f>
        <v>1</v>
      </c>
      <c r="AH1888" s="96">
        <f>AD1888/(AG1888*2)</f>
        <v>1</v>
      </c>
      <c r="AI1888" s="97">
        <f>IF(AG1888=1,AG1888/$AG$1891,"No aplica")</f>
        <v>0.2</v>
      </c>
      <c r="AJ1888" s="97">
        <f>AF1888*AI1888</f>
        <v>0.2</v>
      </c>
      <c r="AK1888" s="97">
        <f>AJ1888*$AE$23</f>
        <v>0.42553191489361702</v>
      </c>
    </row>
    <row r="1889" spans="1:37" ht="25.4" customHeight="1" thickTop="1" thickBot="1" x14ac:dyDescent="0.3">
      <c r="A1889" s="323" t="s">
        <v>1647</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4">
        <f>'Art. 121'!Q1813</f>
        <v>2</v>
      </c>
      <c r="AE1889" s="95">
        <f>IF(AG1889=1,AK1889,AG1889)</f>
        <v>0.42553191489361702</v>
      </c>
      <c r="AF1889">
        <f>AD1889/2</f>
        <v>1</v>
      </c>
      <c r="AG1889" s="92">
        <f>IF(AND(AF1889&gt;=0,AF1889&lt;=1),1,"No aplica")</f>
        <v>1</v>
      </c>
      <c r="AH1889" s="96">
        <f>AD1889/(AG1889*2)</f>
        <v>1</v>
      </c>
      <c r="AI1889" s="97">
        <f>IF(AG1889=1,AG1889/$AG$1891,"No aplica")</f>
        <v>0.2</v>
      </c>
      <c r="AJ1889" s="97">
        <f>AF1889*AI1889</f>
        <v>0.2</v>
      </c>
      <c r="AK1889" s="97">
        <f>AJ1889*$AE$23</f>
        <v>0.42553191489361702</v>
      </c>
    </row>
    <row r="1890" spans="1:37" ht="25.4" customHeight="1" thickTop="1" thickBot="1" x14ac:dyDescent="0.3">
      <c r="A1890" s="323" t="s">
        <v>1648</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4">
        <f>'Art. 121'!Q1814</f>
        <v>2</v>
      </c>
      <c r="AE1890" s="95">
        <f>IF(AG1890=1,AK1890,AG1890)</f>
        <v>0.42553191489361702</v>
      </c>
      <c r="AF1890">
        <f>AD1890/2</f>
        <v>1</v>
      </c>
      <c r="AG1890" s="92">
        <f>IF(AND(AF1890&gt;=0,AF1890&lt;=1),1,"No aplica")</f>
        <v>1</v>
      </c>
      <c r="AH1890" s="96">
        <f>AD1890/(AG1890*2)</f>
        <v>1</v>
      </c>
      <c r="AI1890" s="97">
        <f>IF(AG1890=1,AG1890/$AG$1891,"No aplica")</f>
        <v>0.2</v>
      </c>
      <c r="AJ1890" s="97">
        <f>AF1890*AI1890</f>
        <v>0.2</v>
      </c>
      <c r="AK1890" s="97">
        <f>AJ1890*$AE$23</f>
        <v>0.42553191489361702</v>
      </c>
    </row>
    <row r="1891" spans="1:37" ht="25.4" customHeight="1" thickTop="1" x14ac:dyDescent="0.25">
      <c r="A1891" s="321" t="s">
        <v>2163</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5">
        <f>SUM(AE1884:AE1890)</f>
        <v>2.1276595744680851</v>
      </c>
      <c r="AF1891" s="65"/>
      <c r="AG1891" s="98">
        <f>SUM(AG1886:AG1890)</f>
        <v>5</v>
      </c>
      <c r="AH1891" s="99"/>
      <c r="AI1891" s="100"/>
      <c r="AJ1891" s="100"/>
      <c r="AK1891" s="100"/>
    </row>
    <row r="1892" spans="1:37" ht="25.4" customHeight="1" x14ac:dyDescent="0.25">
      <c r="A1892" s="308" t="s">
        <v>2164</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1649</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2" t="s">
        <v>76</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69" t="s">
        <v>99</v>
      </c>
      <c r="AE1898" s="113" t="s">
        <v>9</v>
      </c>
      <c r="AF1898" s="92" t="s">
        <v>1988</v>
      </c>
      <c r="AG1898" s="92" t="s">
        <v>1989</v>
      </c>
      <c r="AH1898" s="92" t="s">
        <v>1990</v>
      </c>
      <c r="AI1898" s="93" t="s">
        <v>1991</v>
      </c>
      <c r="AJ1898" s="92"/>
      <c r="AK1898" s="93" t="s">
        <v>1992</v>
      </c>
    </row>
    <row r="1899" spans="1:37" ht="25.4" customHeight="1" thickTop="1" thickBot="1" x14ac:dyDescent="0.3">
      <c r="A1899" s="284" t="s">
        <v>1061</v>
      </c>
      <c r="B1899" s="284"/>
      <c r="C1899" s="284"/>
      <c r="D1899" s="284"/>
      <c r="E1899" s="284"/>
      <c r="F1899" s="284"/>
      <c r="G1899" s="284"/>
      <c r="H1899" s="284"/>
      <c r="I1899" s="284"/>
      <c r="J1899" s="284"/>
      <c r="K1899" s="284"/>
      <c r="L1899" s="284"/>
      <c r="M1899" s="284"/>
      <c r="N1899" s="284"/>
      <c r="O1899" s="284"/>
      <c r="P1899" s="284"/>
      <c r="Q1899" s="284"/>
      <c r="R1899" s="284"/>
      <c r="S1899" s="284"/>
      <c r="T1899" s="284"/>
      <c r="U1899" s="284"/>
      <c r="V1899" s="284"/>
      <c r="W1899" s="284"/>
      <c r="X1899" s="284"/>
      <c r="Y1899" s="284"/>
      <c r="Z1899" s="284"/>
      <c r="AA1899" s="284"/>
      <c r="AB1899" s="284"/>
      <c r="AC1899" s="284"/>
      <c r="AD1899" s="94">
        <f>'Art. 121'!Q1823</f>
        <v>2</v>
      </c>
      <c r="AE1899" s="95">
        <f t="shared" ref="AE1899:AE1909" si="313">IF(AG1899=1,AK1899,AG1899)</f>
        <v>0.19342359767891684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0.19342359767891684</v>
      </c>
    </row>
    <row r="1900" spans="1:37" ht="25.4" customHeight="1" thickTop="1" thickBot="1" x14ac:dyDescent="0.3">
      <c r="A1900" s="284" t="s">
        <v>1063</v>
      </c>
      <c r="B1900" s="284"/>
      <c r="C1900" s="284"/>
      <c r="D1900" s="284"/>
      <c r="E1900" s="284"/>
      <c r="F1900" s="284"/>
      <c r="G1900" s="284"/>
      <c r="H1900" s="284"/>
      <c r="I1900" s="284"/>
      <c r="J1900" s="284"/>
      <c r="K1900" s="284"/>
      <c r="L1900" s="284"/>
      <c r="M1900" s="284"/>
      <c r="N1900" s="284"/>
      <c r="O1900" s="284"/>
      <c r="P1900" s="284"/>
      <c r="Q1900" s="284"/>
      <c r="R1900" s="284"/>
      <c r="S1900" s="284"/>
      <c r="T1900" s="284"/>
      <c r="U1900" s="284"/>
      <c r="V1900" s="284"/>
      <c r="W1900" s="284"/>
      <c r="X1900" s="284"/>
      <c r="Y1900" s="284"/>
      <c r="Z1900" s="284"/>
      <c r="AA1900" s="284"/>
      <c r="AB1900" s="284"/>
      <c r="AC1900" s="284"/>
      <c r="AD1900" s="94">
        <f>'Art. 121'!Q1824</f>
        <v>2</v>
      </c>
      <c r="AE1900" s="95">
        <f t="shared" si="313"/>
        <v>0.19342359767891684</v>
      </c>
      <c r="AF1900">
        <f t="shared" si="314"/>
        <v>1</v>
      </c>
      <c r="AG1900" s="92">
        <f t="shared" si="315"/>
        <v>1</v>
      </c>
      <c r="AH1900" s="96">
        <f t="shared" si="316"/>
        <v>1</v>
      </c>
      <c r="AI1900" s="97">
        <f t="shared" si="317"/>
        <v>9.0909090909090912E-2</v>
      </c>
      <c r="AJ1900" s="97">
        <f t="shared" si="318"/>
        <v>9.0909090909090912E-2</v>
      </c>
      <c r="AK1900" s="97">
        <f t="shared" si="319"/>
        <v>0.19342359767891684</v>
      </c>
    </row>
    <row r="1901" spans="1:37" ht="25.4" customHeight="1" thickTop="1" thickBot="1" x14ac:dyDescent="0.3">
      <c r="A1901" s="284" t="s">
        <v>1653</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94">
        <f>'Art. 121'!Q1825</f>
        <v>2</v>
      </c>
      <c r="AE1901" s="95">
        <f t="shared" si="313"/>
        <v>0.19342359767891684</v>
      </c>
      <c r="AF1901">
        <f t="shared" si="314"/>
        <v>1</v>
      </c>
      <c r="AG1901" s="92">
        <f t="shared" si="315"/>
        <v>1</v>
      </c>
      <c r="AH1901" s="96">
        <f t="shared" si="316"/>
        <v>1</v>
      </c>
      <c r="AI1901" s="97">
        <f t="shared" si="317"/>
        <v>9.0909090909090912E-2</v>
      </c>
      <c r="AJ1901" s="97">
        <f t="shared" si="318"/>
        <v>9.0909090909090912E-2</v>
      </c>
      <c r="AK1901" s="97">
        <f t="shared" si="319"/>
        <v>0.19342359767891684</v>
      </c>
    </row>
    <row r="1902" spans="1:37" ht="25.4" customHeight="1" thickTop="1" thickBot="1" x14ac:dyDescent="0.3">
      <c r="A1902" s="284" t="s">
        <v>1655</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94">
        <f>'Art. 121'!Q1826</f>
        <v>2</v>
      </c>
      <c r="AE1902" s="95">
        <f t="shared" si="313"/>
        <v>0.19342359767891684</v>
      </c>
      <c r="AF1902">
        <f t="shared" si="314"/>
        <v>1</v>
      </c>
      <c r="AG1902" s="92">
        <f t="shared" si="315"/>
        <v>1</v>
      </c>
      <c r="AH1902" s="96">
        <f t="shared" si="316"/>
        <v>1</v>
      </c>
      <c r="AI1902" s="97">
        <f t="shared" si="317"/>
        <v>9.0909090909090912E-2</v>
      </c>
      <c r="AJ1902" s="97">
        <f t="shared" si="318"/>
        <v>9.0909090909090912E-2</v>
      </c>
      <c r="AK1902" s="97">
        <f t="shared" si="319"/>
        <v>0.19342359767891684</v>
      </c>
    </row>
    <row r="1903" spans="1:37" ht="25.4" customHeight="1" thickTop="1" thickBot="1" x14ac:dyDescent="0.3">
      <c r="A1903" s="279" t="s">
        <v>1657</v>
      </c>
      <c r="B1903" s="279"/>
      <c r="C1903" s="279"/>
      <c r="D1903" s="279"/>
      <c r="E1903" s="279"/>
      <c r="F1903" s="279"/>
      <c r="G1903" s="279"/>
      <c r="H1903" s="279"/>
      <c r="I1903" s="279"/>
      <c r="J1903" s="279"/>
      <c r="K1903" s="279"/>
      <c r="L1903" s="279"/>
      <c r="M1903" s="279"/>
      <c r="N1903" s="279"/>
      <c r="O1903" s="279"/>
      <c r="P1903" s="279"/>
      <c r="Q1903" s="279"/>
      <c r="R1903" s="279"/>
      <c r="S1903" s="279"/>
      <c r="T1903" s="279"/>
      <c r="U1903" s="279"/>
      <c r="V1903" s="279"/>
      <c r="W1903" s="279"/>
      <c r="X1903" s="279"/>
      <c r="Y1903" s="279"/>
      <c r="Z1903" s="279"/>
      <c r="AA1903" s="279"/>
      <c r="AB1903" s="279"/>
      <c r="AC1903" s="279"/>
      <c r="AD1903" s="94">
        <f>'Art. 121'!Q1827</f>
        <v>2</v>
      </c>
      <c r="AE1903" s="95">
        <f t="shared" si="313"/>
        <v>0.19342359767891684</v>
      </c>
      <c r="AF1903">
        <f t="shared" si="314"/>
        <v>1</v>
      </c>
      <c r="AG1903" s="92">
        <f t="shared" si="315"/>
        <v>1</v>
      </c>
      <c r="AH1903" s="96">
        <f t="shared" si="316"/>
        <v>1</v>
      </c>
      <c r="AI1903" s="97">
        <f t="shared" si="317"/>
        <v>9.0909090909090912E-2</v>
      </c>
      <c r="AJ1903" s="97">
        <f t="shared" si="318"/>
        <v>9.0909090909090912E-2</v>
      </c>
      <c r="AK1903" s="97">
        <f t="shared" si="319"/>
        <v>0.19342359767891684</v>
      </c>
    </row>
    <row r="1904" spans="1:37" ht="25.4" customHeight="1" thickTop="1" thickBot="1" x14ac:dyDescent="0.3">
      <c r="A1904" s="279" t="s">
        <v>2165</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94">
        <f>'Art. 121'!Q1828</f>
        <v>2</v>
      </c>
      <c r="AE1904" s="95">
        <f t="shared" si="313"/>
        <v>0.19342359767891684</v>
      </c>
      <c r="AF1904">
        <f t="shared" si="314"/>
        <v>1</v>
      </c>
      <c r="AG1904" s="92">
        <f t="shared" si="315"/>
        <v>1</v>
      </c>
      <c r="AH1904" s="96">
        <f t="shared" si="316"/>
        <v>1</v>
      </c>
      <c r="AI1904" s="97">
        <f t="shared" si="317"/>
        <v>9.0909090909090912E-2</v>
      </c>
      <c r="AJ1904" s="97">
        <f t="shared" si="318"/>
        <v>9.0909090909090912E-2</v>
      </c>
      <c r="AK1904" s="97">
        <f t="shared" si="319"/>
        <v>0.19342359767891684</v>
      </c>
    </row>
    <row r="1905" spans="1:37" ht="25.4" customHeight="1" thickTop="1" thickBot="1" x14ac:dyDescent="0.3">
      <c r="A1905" s="284" t="s">
        <v>1660</v>
      </c>
      <c r="B1905" s="284"/>
      <c r="C1905" s="284"/>
      <c r="D1905" s="284"/>
      <c r="E1905" s="284"/>
      <c r="F1905" s="284"/>
      <c r="G1905" s="284"/>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94">
        <f>'Art. 121'!Q1829</f>
        <v>2</v>
      </c>
      <c r="AE1905" s="95">
        <f t="shared" si="313"/>
        <v>0.19342359767891684</v>
      </c>
      <c r="AF1905">
        <f t="shared" si="314"/>
        <v>1</v>
      </c>
      <c r="AG1905" s="92">
        <f t="shared" si="315"/>
        <v>1</v>
      </c>
      <c r="AH1905" s="96">
        <f t="shared" si="316"/>
        <v>1</v>
      </c>
      <c r="AI1905" s="97">
        <f t="shared" si="317"/>
        <v>9.0909090909090912E-2</v>
      </c>
      <c r="AJ1905" s="97">
        <f t="shared" si="318"/>
        <v>9.0909090909090912E-2</v>
      </c>
      <c r="AK1905" s="97">
        <f t="shared" si="319"/>
        <v>0.19342359767891684</v>
      </c>
    </row>
    <row r="1906" spans="1:37" ht="25.4" customHeight="1" thickTop="1" thickBot="1" x14ac:dyDescent="0.3">
      <c r="A1906" s="284" t="s">
        <v>1662</v>
      </c>
      <c r="B1906" s="284"/>
      <c r="C1906" s="284"/>
      <c r="D1906" s="284"/>
      <c r="E1906" s="284"/>
      <c r="F1906" s="284"/>
      <c r="G1906" s="284"/>
      <c r="H1906" s="284"/>
      <c r="I1906" s="284"/>
      <c r="J1906" s="284"/>
      <c r="K1906" s="284"/>
      <c r="L1906" s="284"/>
      <c r="M1906" s="284"/>
      <c r="N1906" s="284"/>
      <c r="O1906" s="284"/>
      <c r="P1906" s="284"/>
      <c r="Q1906" s="284"/>
      <c r="R1906" s="284"/>
      <c r="S1906" s="284"/>
      <c r="T1906" s="284"/>
      <c r="U1906" s="284"/>
      <c r="V1906" s="284"/>
      <c r="W1906" s="284"/>
      <c r="X1906" s="284"/>
      <c r="Y1906" s="284"/>
      <c r="Z1906" s="284"/>
      <c r="AA1906" s="284"/>
      <c r="AB1906" s="284"/>
      <c r="AC1906" s="284"/>
      <c r="AD1906" s="94">
        <f>'Art. 121'!Q1830</f>
        <v>2</v>
      </c>
      <c r="AE1906" s="95">
        <f t="shared" si="313"/>
        <v>0.19342359767891684</v>
      </c>
      <c r="AF1906">
        <f t="shared" si="314"/>
        <v>1</v>
      </c>
      <c r="AG1906" s="92">
        <f t="shared" si="315"/>
        <v>1</v>
      </c>
      <c r="AH1906" s="96">
        <f t="shared" si="316"/>
        <v>1</v>
      </c>
      <c r="AI1906" s="97">
        <f t="shared" si="317"/>
        <v>9.0909090909090912E-2</v>
      </c>
      <c r="AJ1906" s="97">
        <f t="shared" si="318"/>
        <v>9.0909090909090912E-2</v>
      </c>
      <c r="AK1906" s="97">
        <f t="shared" si="319"/>
        <v>0.19342359767891684</v>
      </c>
    </row>
    <row r="1907" spans="1:37" ht="25.4" customHeight="1" thickTop="1" thickBot="1" x14ac:dyDescent="0.3">
      <c r="A1907" s="284" t="s">
        <v>1664</v>
      </c>
      <c r="B1907" s="284"/>
      <c r="C1907" s="284"/>
      <c r="D1907" s="284"/>
      <c r="E1907" s="284"/>
      <c r="F1907" s="284"/>
      <c r="G1907" s="284"/>
      <c r="H1907" s="284"/>
      <c r="I1907" s="284"/>
      <c r="J1907" s="284"/>
      <c r="K1907" s="284"/>
      <c r="L1907" s="284"/>
      <c r="M1907" s="284"/>
      <c r="N1907" s="284"/>
      <c r="O1907" s="284"/>
      <c r="P1907" s="284"/>
      <c r="Q1907" s="284"/>
      <c r="R1907" s="284"/>
      <c r="S1907" s="284"/>
      <c r="T1907" s="284"/>
      <c r="U1907" s="284"/>
      <c r="V1907" s="284"/>
      <c r="W1907" s="284"/>
      <c r="X1907" s="284"/>
      <c r="Y1907" s="284"/>
      <c r="Z1907" s="284"/>
      <c r="AA1907" s="284"/>
      <c r="AB1907" s="284"/>
      <c r="AC1907" s="284"/>
      <c r="AD1907" s="94">
        <f>'Art. 121'!Q1831</f>
        <v>2</v>
      </c>
      <c r="AE1907" s="95">
        <f t="shared" si="313"/>
        <v>0.19342359767891684</v>
      </c>
      <c r="AF1907">
        <f t="shared" si="314"/>
        <v>1</v>
      </c>
      <c r="AG1907" s="92">
        <f t="shared" si="315"/>
        <v>1</v>
      </c>
      <c r="AH1907" s="96">
        <f t="shared" si="316"/>
        <v>1</v>
      </c>
      <c r="AI1907" s="97">
        <f t="shared" si="317"/>
        <v>9.0909090909090912E-2</v>
      </c>
      <c r="AJ1907" s="97">
        <f t="shared" si="318"/>
        <v>9.0909090909090912E-2</v>
      </c>
      <c r="AK1907" s="97">
        <f t="shared" si="319"/>
        <v>0.19342359767891684</v>
      </c>
    </row>
    <row r="1908" spans="1:37" ht="25.4" customHeight="1" thickTop="1" thickBot="1" x14ac:dyDescent="0.3">
      <c r="A1908" s="284" t="s">
        <v>1666</v>
      </c>
      <c r="B1908" s="284"/>
      <c r="C1908" s="284"/>
      <c r="D1908" s="284"/>
      <c r="E1908" s="284"/>
      <c r="F1908" s="284"/>
      <c r="G1908" s="284"/>
      <c r="H1908" s="284"/>
      <c r="I1908" s="284"/>
      <c r="J1908" s="284"/>
      <c r="K1908" s="284"/>
      <c r="L1908" s="284"/>
      <c r="M1908" s="284"/>
      <c r="N1908" s="284"/>
      <c r="O1908" s="284"/>
      <c r="P1908" s="284"/>
      <c r="Q1908" s="284"/>
      <c r="R1908" s="284"/>
      <c r="S1908" s="284"/>
      <c r="T1908" s="284"/>
      <c r="U1908" s="284"/>
      <c r="V1908" s="284"/>
      <c r="W1908" s="284"/>
      <c r="X1908" s="284"/>
      <c r="Y1908" s="284"/>
      <c r="Z1908" s="284"/>
      <c r="AA1908" s="284"/>
      <c r="AB1908" s="284"/>
      <c r="AC1908" s="284"/>
      <c r="AD1908" s="94">
        <f>'Art. 121'!Q1832</f>
        <v>2</v>
      </c>
      <c r="AE1908" s="95">
        <f t="shared" si="313"/>
        <v>0.19342359767891684</v>
      </c>
      <c r="AF1908">
        <f t="shared" si="314"/>
        <v>1</v>
      </c>
      <c r="AG1908" s="92">
        <f t="shared" si="315"/>
        <v>1</v>
      </c>
      <c r="AH1908" s="96">
        <f t="shared" si="316"/>
        <v>1</v>
      </c>
      <c r="AI1908" s="97">
        <f t="shared" si="317"/>
        <v>9.0909090909090912E-2</v>
      </c>
      <c r="AJ1908" s="97">
        <f t="shared" si="318"/>
        <v>9.0909090909090912E-2</v>
      </c>
      <c r="AK1908" s="97">
        <f t="shared" si="319"/>
        <v>0.19342359767891684</v>
      </c>
    </row>
    <row r="1909" spans="1:37" ht="25.4" customHeight="1" thickTop="1" thickBot="1" x14ac:dyDescent="0.3">
      <c r="A1909" s="284" t="s">
        <v>1668</v>
      </c>
      <c r="B1909" s="284"/>
      <c r="C1909" s="284"/>
      <c r="D1909" s="284"/>
      <c r="E1909" s="284"/>
      <c r="F1909" s="284"/>
      <c r="G1909" s="284"/>
      <c r="H1909" s="284"/>
      <c r="I1909" s="284"/>
      <c r="J1909" s="284"/>
      <c r="K1909" s="284"/>
      <c r="L1909" s="284"/>
      <c r="M1909" s="284"/>
      <c r="N1909" s="284"/>
      <c r="O1909" s="284"/>
      <c r="P1909" s="284"/>
      <c r="Q1909" s="284"/>
      <c r="R1909" s="284"/>
      <c r="S1909" s="284"/>
      <c r="T1909" s="284"/>
      <c r="U1909" s="284"/>
      <c r="V1909" s="284"/>
      <c r="W1909" s="284"/>
      <c r="X1909" s="284"/>
      <c r="Y1909" s="284"/>
      <c r="Z1909" s="284"/>
      <c r="AA1909" s="284"/>
      <c r="AB1909" s="284"/>
      <c r="AC1909" s="284"/>
      <c r="AD1909" s="94">
        <f>'Art. 121'!Q1833</f>
        <v>2</v>
      </c>
      <c r="AE1909" s="95">
        <f t="shared" si="313"/>
        <v>0.19342359767891684</v>
      </c>
      <c r="AF1909">
        <f t="shared" si="314"/>
        <v>1</v>
      </c>
      <c r="AG1909" s="92">
        <f t="shared" si="315"/>
        <v>1</v>
      </c>
      <c r="AH1909" s="96">
        <f t="shared" si="316"/>
        <v>1</v>
      </c>
      <c r="AI1909" s="97">
        <f t="shared" si="317"/>
        <v>9.0909090909090912E-2</v>
      </c>
      <c r="AJ1909" s="97">
        <f t="shared" si="318"/>
        <v>9.0909090909090912E-2</v>
      </c>
      <c r="AK1909" s="97">
        <f t="shared" si="319"/>
        <v>0.19342359767891684</v>
      </c>
    </row>
    <row r="1910" spans="1:37" ht="25.4" customHeight="1" thickTop="1" x14ac:dyDescent="0.25">
      <c r="A1910" s="321" t="s">
        <v>2166</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5">
        <f>SUM(AE1899:AE1909)</f>
        <v>2.1276595744680855</v>
      </c>
      <c r="AF1910" s="65"/>
      <c r="AG1910" s="98">
        <f>SUM(AG1899:AG1909)</f>
        <v>11</v>
      </c>
      <c r="AH1910" s="99"/>
      <c r="AI1910" s="100"/>
      <c r="AJ1910" s="100"/>
      <c r="AK1910" s="100"/>
    </row>
    <row r="1911" spans="1:37" ht="25.4" customHeight="1" x14ac:dyDescent="0.25">
      <c r="A1911" s="308" t="s">
        <v>2167</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2" t="s">
        <v>76</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11" t="s">
        <v>99</v>
      </c>
      <c r="AE1913" s="112" t="s">
        <v>9</v>
      </c>
      <c r="AF1913" s="92" t="s">
        <v>1988</v>
      </c>
      <c r="AG1913" s="92" t="s">
        <v>1989</v>
      </c>
      <c r="AH1913" s="92" t="s">
        <v>1990</v>
      </c>
      <c r="AI1913" s="93" t="s">
        <v>1991</v>
      </c>
      <c r="AJ1913" s="92"/>
      <c r="AK1913" s="93" t="s">
        <v>1992</v>
      </c>
    </row>
    <row r="1914" spans="1:37" ht="25.4" customHeight="1" thickTop="1" thickBot="1" x14ac:dyDescent="0.3">
      <c r="A1914" s="284" t="s">
        <v>1670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94">
        <f>'Art. 121'!Q1836</f>
        <v>2</v>
      </c>
      <c r="AE1914" s="95">
        <f>IF(AG1914=1,AK1914,AG1914)</f>
        <v>0.42553191489361702</v>
      </c>
      <c r="AF1914">
        <f>AD1914/2</f>
        <v>1</v>
      </c>
      <c r="AG1914" s="92">
        <f>IF(AND(AF1914&gt;=0,AF1914&lt;=1),1,"No aplica")</f>
        <v>1</v>
      </c>
      <c r="AH1914" s="96">
        <f>AD1914/(AG1914*2)</f>
        <v>1</v>
      </c>
      <c r="AI1914" s="97">
        <f>IF(AG1914=1,AG1914/$AG$1919,"No aplica")</f>
        <v>0.2</v>
      </c>
      <c r="AJ1914" s="97">
        <f>AF1914*AI1914</f>
        <v>0.2</v>
      </c>
      <c r="AK1914" s="97">
        <f>AJ1914*$AE$23</f>
        <v>0.42553191489361702</v>
      </c>
    </row>
    <row r="1915" spans="1:37" ht="25.4" customHeight="1" thickTop="1" thickBot="1" x14ac:dyDescent="0.3">
      <c r="A1915" s="284" t="s">
        <v>1672</v>
      </c>
      <c r="B1915" s="284"/>
      <c r="C1915" s="284"/>
      <c r="D1915" s="284"/>
      <c r="E1915" s="284"/>
      <c r="F1915" s="284"/>
      <c r="G1915" s="284"/>
      <c r="H1915" s="284"/>
      <c r="I1915" s="284"/>
      <c r="J1915" s="284"/>
      <c r="K1915" s="284"/>
      <c r="L1915" s="284"/>
      <c r="M1915" s="284"/>
      <c r="N1915" s="284"/>
      <c r="O1915" s="284"/>
      <c r="P1915" s="284"/>
      <c r="Q1915" s="284"/>
      <c r="R1915" s="284"/>
      <c r="S1915" s="284"/>
      <c r="T1915" s="284"/>
      <c r="U1915" s="284"/>
      <c r="V1915" s="284"/>
      <c r="W1915" s="284"/>
      <c r="X1915" s="284"/>
      <c r="Y1915" s="284"/>
      <c r="Z1915" s="284"/>
      <c r="AA1915" s="284"/>
      <c r="AB1915" s="284"/>
      <c r="AC1915" s="284"/>
      <c r="AD1915" s="94">
        <f>'Art. 121'!Q1837</f>
        <v>2</v>
      </c>
      <c r="AE1915" s="95">
        <f>IF(AG1915=1,AK1915,AG1915)</f>
        <v>0.42553191489361702</v>
      </c>
      <c r="AF1915">
        <f>AD1915/2</f>
        <v>1</v>
      </c>
      <c r="AG1915" s="92">
        <f>IF(AND(AF1915&gt;=0,AF1915&lt;=1),1,"No aplica")</f>
        <v>1</v>
      </c>
      <c r="AH1915" s="96">
        <f>AD1915/(AG1915*2)</f>
        <v>1</v>
      </c>
      <c r="AI1915" s="97">
        <f>IF(AG1915=1,AG1915/$AG$1919,"No aplica")</f>
        <v>0.2</v>
      </c>
      <c r="AJ1915" s="97">
        <f>AF1915*AI1915</f>
        <v>0.2</v>
      </c>
      <c r="AK1915" s="97">
        <f>AJ1915*$AE$23</f>
        <v>0.42553191489361702</v>
      </c>
    </row>
    <row r="1916" spans="1:37" ht="25.4" customHeight="1" thickTop="1" thickBot="1" x14ac:dyDescent="0.3">
      <c r="A1916" s="284" t="s">
        <v>1674</v>
      </c>
      <c r="B1916" s="284"/>
      <c r="C1916" s="284"/>
      <c r="D1916" s="284"/>
      <c r="E1916" s="284"/>
      <c r="F1916" s="284"/>
      <c r="G1916" s="284"/>
      <c r="H1916" s="284"/>
      <c r="I1916" s="284"/>
      <c r="J1916" s="284"/>
      <c r="K1916" s="284"/>
      <c r="L1916" s="284"/>
      <c r="M1916" s="284"/>
      <c r="N1916" s="284"/>
      <c r="O1916" s="284"/>
      <c r="P1916" s="284"/>
      <c r="Q1916" s="284"/>
      <c r="R1916" s="284"/>
      <c r="S1916" s="284"/>
      <c r="T1916" s="284"/>
      <c r="U1916" s="284"/>
      <c r="V1916" s="284"/>
      <c r="W1916" s="284"/>
      <c r="X1916" s="284"/>
      <c r="Y1916" s="284"/>
      <c r="Z1916" s="284"/>
      <c r="AA1916" s="284"/>
      <c r="AB1916" s="284"/>
      <c r="AC1916" s="284"/>
      <c r="AD1916" s="94">
        <f>'Art. 121'!Q1838</f>
        <v>2</v>
      </c>
      <c r="AE1916" s="95">
        <f>IF(AG1916=1,AK1916,AG1916)</f>
        <v>0.42553191489361702</v>
      </c>
      <c r="AF1916">
        <f>AD1916/2</f>
        <v>1</v>
      </c>
      <c r="AG1916" s="92">
        <f>IF(AND(AF1916&gt;=0,AF1916&lt;=1),1,"No aplica")</f>
        <v>1</v>
      </c>
      <c r="AH1916" s="96">
        <f>AD1916/(AG1916*2)</f>
        <v>1</v>
      </c>
      <c r="AI1916" s="97">
        <f>IF(AG1916=1,AG1916/$AG$1919,"No aplica")</f>
        <v>0.2</v>
      </c>
      <c r="AJ1916" s="97">
        <f>AF1916*AI1916</f>
        <v>0.2</v>
      </c>
      <c r="AK1916" s="97">
        <f>AJ1916*$AE$23</f>
        <v>0.42553191489361702</v>
      </c>
    </row>
    <row r="1917" spans="1:37" ht="25.4" customHeight="1" thickTop="1" thickBot="1" x14ac:dyDescent="0.3">
      <c r="A1917" s="284" t="s">
        <v>1676</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94">
        <f>'Art. 121'!Q1839</f>
        <v>2</v>
      </c>
      <c r="AE1917" s="95">
        <f>IF(AG1917=1,AK1917,AG1917)</f>
        <v>0.42553191489361702</v>
      </c>
      <c r="AF1917">
        <f>AD1917/2</f>
        <v>1</v>
      </c>
      <c r="AG1917" s="92">
        <f>IF(AND(AF1917&gt;=0,AF1917&lt;=1),1,"No aplica")</f>
        <v>1</v>
      </c>
      <c r="AH1917" s="96">
        <f>AD1917/(AG1917*2)</f>
        <v>1</v>
      </c>
      <c r="AI1917" s="97">
        <f>IF(AG1917=1,AG1917/$AG$1919,"No aplica")</f>
        <v>0.2</v>
      </c>
      <c r="AJ1917" s="97">
        <f>AF1917*AI1917</f>
        <v>0.2</v>
      </c>
      <c r="AK1917" s="97">
        <f>AJ1917*$AE$23</f>
        <v>0.42553191489361702</v>
      </c>
    </row>
    <row r="1918" spans="1:37" ht="25.4" customHeight="1" thickTop="1" thickBot="1" x14ac:dyDescent="0.3">
      <c r="A1918" s="284" t="s">
        <v>1678</v>
      </c>
      <c r="B1918" s="284"/>
      <c r="C1918" s="284"/>
      <c r="D1918" s="284"/>
      <c r="E1918" s="284"/>
      <c r="F1918" s="284"/>
      <c r="G1918" s="284"/>
      <c r="H1918" s="284"/>
      <c r="I1918" s="284"/>
      <c r="J1918" s="284"/>
      <c r="K1918" s="284"/>
      <c r="L1918" s="284"/>
      <c r="M1918" s="284"/>
      <c r="N1918" s="284"/>
      <c r="O1918" s="284"/>
      <c r="P1918" s="284"/>
      <c r="Q1918" s="284"/>
      <c r="R1918" s="284"/>
      <c r="S1918" s="284"/>
      <c r="T1918" s="284"/>
      <c r="U1918" s="284"/>
      <c r="V1918" s="284"/>
      <c r="W1918" s="284"/>
      <c r="X1918" s="284"/>
      <c r="Y1918" s="284"/>
      <c r="Z1918" s="284"/>
      <c r="AA1918" s="284"/>
      <c r="AB1918" s="284"/>
      <c r="AC1918" s="284"/>
      <c r="AD1918" s="94">
        <f>'Art. 121'!Q1840</f>
        <v>2</v>
      </c>
      <c r="AE1918" s="95">
        <f>IF(AG1918=1,AK1918,AG1918)</f>
        <v>0.42553191489361702</v>
      </c>
      <c r="AF1918">
        <f>AD1918/2</f>
        <v>1</v>
      </c>
      <c r="AG1918" s="92">
        <f>IF(AND(AF1918&gt;=0,AF1918&lt;=1),1,"No aplica")</f>
        <v>1</v>
      </c>
      <c r="AH1918" s="96">
        <f>AD1918/(AG1918*2)</f>
        <v>1</v>
      </c>
      <c r="AI1918" s="97">
        <f>IF(AG1918=1,AG1918/$AG$1919,"No aplica")</f>
        <v>0.2</v>
      </c>
      <c r="AJ1918" s="97">
        <f>AF1918*AI1918</f>
        <v>0.2</v>
      </c>
      <c r="AK1918" s="97">
        <f>AJ1918*$AE$23</f>
        <v>0.42553191489361702</v>
      </c>
    </row>
    <row r="1919" spans="1:37" ht="25.4" customHeight="1" thickTop="1" x14ac:dyDescent="0.25">
      <c r="A1919" s="321" t="s">
        <v>2168</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5">
        <f>SUM(AE1912:AE1918)</f>
        <v>2.1276595744680851</v>
      </c>
      <c r="AF1919" s="65"/>
      <c r="AG1919" s="98">
        <f>SUM(AG1914:AG1918)</f>
        <v>5</v>
      </c>
      <c r="AH1919" s="99"/>
      <c r="AI1919" s="100"/>
      <c r="AJ1919" s="100"/>
      <c r="AK1919" s="100"/>
    </row>
    <row r="1920" spans="1:37" ht="25.4" customHeight="1" x14ac:dyDescent="0.25">
      <c r="A1920" s="308" t="s">
        <v>2169</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1679</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2" t="s">
        <v>76</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69" t="s">
        <v>99</v>
      </c>
      <c r="AE1926" s="113" t="s">
        <v>9</v>
      </c>
      <c r="AF1926" s="92" t="s">
        <v>1988</v>
      </c>
      <c r="AG1926" s="92" t="s">
        <v>1989</v>
      </c>
      <c r="AH1926" s="92" t="s">
        <v>1990</v>
      </c>
      <c r="AI1926" s="93" t="s">
        <v>1991</v>
      </c>
      <c r="AJ1926" s="92"/>
      <c r="AK1926" s="93" t="s">
        <v>1992</v>
      </c>
    </row>
    <row r="1927" spans="1:37" ht="25.4" customHeight="1" thickTop="1" thickBot="1" x14ac:dyDescent="0.3">
      <c r="A1927" s="323" t="s">
        <v>1681</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4">
        <f>'Art. 121'!Q1849</f>
        <v>2</v>
      </c>
      <c r="AE1927" s="95">
        <f t="shared" ref="AE1927:AE1943" si="320">IF(AG1927=1,AK1927,AG1927)</f>
        <v>0.12515644555694619</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0.12515644555694619</v>
      </c>
    </row>
    <row r="1928" spans="1:37" ht="25.4" customHeight="1" thickTop="1" thickBot="1" x14ac:dyDescent="0.3">
      <c r="A1928" s="323" t="s">
        <v>1682</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4">
        <f>'Art. 121'!Q1850</f>
        <v>2</v>
      </c>
      <c r="AE1928" s="95">
        <f t="shared" si="320"/>
        <v>0.12515644555694619</v>
      </c>
      <c r="AF1928">
        <f t="shared" si="321"/>
        <v>1</v>
      </c>
      <c r="AG1928" s="92">
        <f t="shared" si="322"/>
        <v>1</v>
      </c>
      <c r="AH1928" s="96">
        <f t="shared" si="323"/>
        <v>1</v>
      </c>
      <c r="AI1928" s="97">
        <f t="shared" si="324"/>
        <v>5.8823529411764705E-2</v>
      </c>
      <c r="AJ1928" s="97">
        <f t="shared" si="325"/>
        <v>5.8823529411764705E-2</v>
      </c>
      <c r="AK1928" s="97">
        <f t="shared" si="326"/>
        <v>0.12515644555694619</v>
      </c>
    </row>
    <row r="1929" spans="1:37" ht="25.4" customHeight="1" thickTop="1" thickBot="1" x14ac:dyDescent="0.3">
      <c r="A1929" s="323" t="s">
        <v>1683</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4">
        <f>'Art. 121'!Q1851</f>
        <v>2</v>
      </c>
      <c r="AE1929" s="95">
        <f t="shared" si="320"/>
        <v>0.12515644555694619</v>
      </c>
      <c r="AF1929">
        <f t="shared" si="321"/>
        <v>1</v>
      </c>
      <c r="AG1929" s="92">
        <f t="shared" si="322"/>
        <v>1</v>
      </c>
      <c r="AH1929" s="96">
        <f t="shared" si="323"/>
        <v>1</v>
      </c>
      <c r="AI1929" s="97">
        <f t="shared" si="324"/>
        <v>5.8823529411764705E-2</v>
      </c>
      <c r="AJ1929" s="97">
        <f t="shared" si="325"/>
        <v>5.8823529411764705E-2</v>
      </c>
      <c r="AK1929" s="97">
        <f t="shared" si="326"/>
        <v>0.12515644555694619</v>
      </c>
    </row>
    <row r="1930" spans="1:37" ht="25.4" customHeight="1" thickTop="1" thickBot="1" x14ac:dyDescent="0.3">
      <c r="A1930" s="323" t="s">
        <v>1684</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4">
        <f>'Art. 121'!Q1852</f>
        <v>2</v>
      </c>
      <c r="AE1930" s="95">
        <f t="shared" si="320"/>
        <v>0.12515644555694619</v>
      </c>
      <c r="AF1930">
        <f t="shared" si="321"/>
        <v>1</v>
      </c>
      <c r="AG1930" s="92">
        <f t="shared" si="322"/>
        <v>1</v>
      </c>
      <c r="AH1930" s="96">
        <f t="shared" si="323"/>
        <v>1</v>
      </c>
      <c r="AI1930" s="97">
        <f t="shared" si="324"/>
        <v>5.8823529411764705E-2</v>
      </c>
      <c r="AJ1930" s="97">
        <f t="shared" si="325"/>
        <v>5.8823529411764705E-2</v>
      </c>
      <c r="AK1930" s="97">
        <f t="shared" si="326"/>
        <v>0.12515644555694619</v>
      </c>
    </row>
    <row r="1931" spans="1:37" ht="25.4" customHeight="1" thickTop="1" thickBot="1" x14ac:dyDescent="0.3">
      <c r="A1931" s="323" t="s">
        <v>1685</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4">
        <f>'Art. 121'!Q1853</f>
        <v>2</v>
      </c>
      <c r="AE1931" s="95">
        <f t="shared" si="320"/>
        <v>0.12515644555694619</v>
      </c>
      <c r="AF1931">
        <f t="shared" si="321"/>
        <v>1</v>
      </c>
      <c r="AG1931" s="92">
        <f t="shared" si="322"/>
        <v>1</v>
      </c>
      <c r="AH1931" s="96">
        <f t="shared" si="323"/>
        <v>1</v>
      </c>
      <c r="AI1931" s="97">
        <f t="shared" si="324"/>
        <v>5.8823529411764705E-2</v>
      </c>
      <c r="AJ1931" s="97">
        <f t="shared" si="325"/>
        <v>5.8823529411764705E-2</v>
      </c>
      <c r="AK1931" s="97">
        <f t="shared" si="326"/>
        <v>0.12515644555694619</v>
      </c>
    </row>
    <row r="1932" spans="1:37" ht="25.4" customHeight="1" thickTop="1" thickBot="1" x14ac:dyDescent="0.3">
      <c r="A1932" s="323" t="s">
        <v>1686</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4">
        <f>'Art. 121'!Q1854</f>
        <v>2</v>
      </c>
      <c r="AE1932" s="95">
        <f t="shared" si="320"/>
        <v>0.12515644555694619</v>
      </c>
      <c r="AF1932">
        <f t="shared" si="321"/>
        <v>1</v>
      </c>
      <c r="AG1932" s="92">
        <f t="shared" si="322"/>
        <v>1</v>
      </c>
      <c r="AH1932" s="96">
        <f t="shared" si="323"/>
        <v>1</v>
      </c>
      <c r="AI1932" s="97">
        <f t="shared" si="324"/>
        <v>5.8823529411764705E-2</v>
      </c>
      <c r="AJ1932" s="97">
        <f t="shared" si="325"/>
        <v>5.8823529411764705E-2</v>
      </c>
      <c r="AK1932" s="97">
        <f t="shared" si="326"/>
        <v>0.12515644555694619</v>
      </c>
    </row>
    <row r="1933" spans="1:37" ht="25.4" customHeight="1" thickTop="1" thickBot="1" x14ac:dyDescent="0.3">
      <c r="A1933" s="323" t="s">
        <v>1687</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4">
        <f>'Art. 121'!Q1855</f>
        <v>2</v>
      </c>
      <c r="AE1933" s="95">
        <f t="shared" si="320"/>
        <v>0.12515644555694619</v>
      </c>
      <c r="AF1933">
        <f t="shared" si="321"/>
        <v>1</v>
      </c>
      <c r="AG1933" s="92">
        <f t="shared" si="322"/>
        <v>1</v>
      </c>
      <c r="AH1933" s="96">
        <f t="shared" si="323"/>
        <v>1</v>
      </c>
      <c r="AI1933" s="97">
        <f t="shared" si="324"/>
        <v>5.8823529411764705E-2</v>
      </c>
      <c r="AJ1933" s="97">
        <f t="shared" si="325"/>
        <v>5.8823529411764705E-2</v>
      </c>
      <c r="AK1933" s="97">
        <f t="shared" si="326"/>
        <v>0.12515644555694619</v>
      </c>
    </row>
    <row r="1934" spans="1:37" ht="25.4" customHeight="1" thickTop="1" thickBot="1" x14ac:dyDescent="0.3">
      <c r="A1934" s="323" t="s">
        <v>1688</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4">
        <f>'Art. 121'!Q1856</f>
        <v>2</v>
      </c>
      <c r="AE1934" s="95">
        <f t="shared" si="320"/>
        <v>0.12515644555694619</v>
      </c>
      <c r="AF1934">
        <f t="shared" si="321"/>
        <v>1</v>
      </c>
      <c r="AG1934" s="92">
        <f t="shared" si="322"/>
        <v>1</v>
      </c>
      <c r="AH1934" s="96">
        <f t="shared" si="323"/>
        <v>1</v>
      </c>
      <c r="AI1934" s="97">
        <f t="shared" si="324"/>
        <v>5.8823529411764705E-2</v>
      </c>
      <c r="AJ1934" s="97">
        <f t="shared" si="325"/>
        <v>5.8823529411764705E-2</v>
      </c>
      <c r="AK1934" s="97">
        <f t="shared" si="326"/>
        <v>0.12515644555694619</v>
      </c>
    </row>
    <row r="1935" spans="1:37" ht="25.4" customHeight="1" thickTop="1" thickBot="1" x14ac:dyDescent="0.3">
      <c r="A1935" s="323" t="s">
        <v>1689</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4">
        <f>'Art. 121'!Q1857</f>
        <v>2</v>
      </c>
      <c r="AE1935" s="95">
        <f t="shared" si="320"/>
        <v>0.12515644555694619</v>
      </c>
      <c r="AF1935">
        <f t="shared" si="321"/>
        <v>1</v>
      </c>
      <c r="AG1935" s="92">
        <f t="shared" si="322"/>
        <v>1</v>
      </c>
      <c r="AH1935" s="96">
        <f t="shared" si="323"/>
        <v>1</v>
      </c>
      <c r="AI1935" s="97">
        <f t="shared" si="324"/>
        <v>5.8823529411764705E-2</v>
      </c>
      <c r="AJ1935" s="97">
        <f t="shared" si="325"/>
        <v>5.8823529411764705E-2</v>
      </c>
      <c r="AK1935" s="97">
        <f t="shared" si="326"/>
        <v>0.12515644555694619</v>
      </c>
    </row>
    <row r="1936" spans="1:37" ht="25.4" customHeight="1" thickTop="1" thickBot="1" x14ac:dyDescent="0.3">
      <c r="A1936" s="323" t="s">
        <v>1690</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4">
        <f>'Art. 121'!Q1858</f>
        <v>2</v>
      </c>
      <c r="AE1936" s="95">
        <f t="shared" si="320"/>
        <v>0.12515644555694619</v>
      </c>
      <c r="AF1936">
        <f t="shared" si="321"/>
        <v>1</v>
      </c>
      <c r="AG1936" s="92">
        <f t="shared" si="322"/>
        <v>1</v>
      </c>
      <c r="AH1936" s="96">
        <f t="shared" si="323"/>
        <v>1</v>
      </c>
      <c r="AI1936" s="97">
        <f t="shared" si="324"/>
        <v>5.8823529411764705E-2</v>
      </c>
      <c r="AJ1936" s="97">
        <f t="shared" si="325"/>
        <v>5.8823529411764705E-2</v>
      </c>
      <c r="AK1936" s="97">
        <f t="shared" si="326"/>
        <v>0.12515644555694619</v>
      </c>
    </row>
    <row r="1937" spans="1:37" ht="25.4" customHeight="1" thickTop="1" thickBot="1" x14ac:dyDescent="0.3">
      <c r="A1937" s="323" t="s">
        <v>1691</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4">
        <f>'Art. 121'!Q1859</f>
        <v>2</v>
      </c>
      <c r="AE1937" s="95">
        <f t="shared" si="320"/>
        <v>0.12515644555694619</v>
      </c>
      <c r="AF1937">
        <f t="shared" si="321"/>
        <v>1</v>
      </c>
      <c r="AG1937" s="92">
        <f t="shared" si="322"/>
        <v>1</v>
      </c>
      <c r="AH1937" s="96">
        <f t="shared" si="323"/>
        <v>1</v>
      </c>
      <c r="AI1937" s="97">
        <f t="shared" si="324"/>
        <v>5.8823529411764705E-2</v>
      </c>
      <c r="AJ1937" s="97">
        <f t="shared" si="325"/>
        <v>5.8823529411764705E-2</v>
      </c>
      <c r="AK1937" s="97">
        <f t="shared" si="326"/>
        <v>0.12515644555694619</v>
      </c>
    </row>
    <row r="1938" spans="1:37" ht="25.4" customHeight="1" thickTop="1" thickBot="1" x14ac:dyDescent="0.3">
      <c r="A1938" s="323" t="s">
        <v>1692</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4">
        <f>'Art. 121'!Q1860</f>
        <v>2</v>
      </c>
      <c r="AE1938" s="95">
        <f t="shared" si="320"/>
        <v>0.12515644555694619</v>
      </c>
      <c r="AF1938">
        <f t="shared" si="321"/>
        <v>1</v>
      </c>
      <c r="AG1938" s="92">
        <f t="shared" si="322"/>
        <v>1</v>
      </c>
      <c r="AH1938" s="96">
        <f t="shared" si="323"/>
        <v>1</v>
      </c>
      <c r="AI1938" s="97">
        <f t="shared" si="324"/>
        <v>5.8823529411764705E-2</v>
      </c>
      <c r="AJ1938" s="97">
        <f t="shared" si="325"/>
        <v>5.8823529411764705E-2</v>
      </c>
      <c r="AK1938" s="97">
        <f t="shared" si="326"/>
        <v>0.12515644555694619</v>
      </c>
    </row>
    <row r="1939" spans="1:37" ht="25.4" customHeight="1" thickTop="1" thickBot="1" x14ac:dyDescent="0.3">
      <c r="A1939" s="323" t="s">
        <v>1693</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4">
        <f>'Art. 121'!Q1861</f>
        <v>2</v>
      </c>
      <c r="AE1939" s="95">
        <f t="shared" si="320"/>
        <v>0.12515644555694619</v>
      </c>
      <c r="AF1939">
        <f t="shared" si="321"/>
        <v>1</v>
      </c>
      <c r="AG1939" s="92">
        <f t="shared" si="322"/>
        <v>1</v>
      </c>
      <c r="AH1939" s="96">
        <f t="shared" si="323"/>
        <v>1</v>
      </c>
      <c r="AI1939" s="97">
        <f t="shared" si="324"/>
        <v>5.8823529411764705E-2</v>
      </c>
      <c r="AJ1939" s="97">
        <f t="shared" si="325"/>
        <v>5.8823529411764705E-2</v>
      </c>
      <c r="AK1939" s="97">
        <f t="shared" si="326"/>
        <v>0.12515644555694619</v>
      </c>
    </row>
    <row r="1940" spans="1:37" ht="25.4" customHeight="1" thickTop="1" thickBot="1" x14ac:dyDescent="0.3">
      <c r="A1940" s="323" t="s">
        <v>1694</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4">
        <f>'Art. 121'!Q1862</f>
        <v>2</v>
      </c>
      <c r="AE1940" s="95">
        <f t="shared" si="320"/>
        <v>0.12515644555694619</v>
      </c>
      <c r="AF1940">
        <f t="shared" si="321"/>
        <v>1</v>
      </c>
      <c r="AG1940" s="92">
        <f t="shared" si="322"/>
        <v>1</v>
      </c>
      <c r="AH1940" s="96">
        <f t="shared" si="323"/>
        <v>1</v>
      </c>
      <c r="AI1940" s="97">
        <f t="shared" si="324"/>
        <v>5.8823529411764705E-2</v>
      </c>
      <c r="AJ1940" s="97">
        <f t="shared" si="325"/>
        <v>5.8823529411764705E-2</v>
      </c>
      <c r="AK1940" s="97">
        <f t="shared" si="326"/>
        <v>0.12515644555694619</v>
      </c>
    </row>
    <row r="1941" spans="1:37" ht="25.4" customHeight="1" thickTop="1" thickBot="1" x14ac:dyDescent="0.3">
      <c r="A1941" s="323" t="s">
        <v>1695</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4">
        <f>'Art. 121'!Q1863</f>
        <v>2</v>
      </c>
      <c r="AE1941" s="95">
        <f t="shared" si="320"/>
        <v>0.12515644555694619</v>
      </c>
      <c r="AF1941">
        <f t="shared" si="321"/>
        <v>1</v>
      </c>
      <c r="AG1941" s="92">
        <f t="shared" si="322"/>
        <v>1</v>
      </c>
      <c r="AH1941" s="96">
        <f t="shared" si="323"/>
        <v>1</v>
      </c>
      <c r="AI1941" s="97">
        <f t="shared" si="324"/>
        <v>5.8823529411764705E-2</v>
      </c>
      <c r="AJ1941" s="97">
        <f t="shared" si="325"/>
        <v>5.8823529411764705E-2</v>
      </c>
      <c r="AK1941" s="97">
        <f t="shared" si="326"/>
        <v>0.12515644555694619</v>
      </c>
    </row>
    <row r="1942" spans="1:37" ht="25.4" customHeight="1" thickTop="1" thickBot="1" x14ac:dyDescent="0.3">
      <c r="A1942" s="323" t="s">
        <v>1696</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4">
        <f>'Art. 121'!Q1864</f>
        <v>2</v>
      </c>
      <c r="AE1942" s="95">
        <f t="shared" si="320"/>
        <v>0.12515644555694619</v>
      </c>
      <c r="AF1942">
        <f t="shared" si="321"/>
        <v>1</v>
      </c>
      <c r="AG1942" s="92">
        <f t="shared" si="322"/>
        <v>1</v>
      </c>
      <c r="AH1942" s="96">
        <f t="shared" si="323"/>
        <v>1</v>
      </c>
      <c r="AI1942" s="97">
        <f t="shared" si="324"/>
        <v>5.8823529411764705E-2</v>
      </c>
      <c r="AJ1942" s="97">
        <f t="shared" si="325"/>
        <v>5.8823529411764705E-2</v>
      </c>
      <c r="AK1942" s="97">
        <f t="shared" si="326"/>
        <v>0.12515644555694619</v>
      </c>
    </row>
    <row r="1943" spans="1:37" ht="25.4" customHeight="1" thickTop="1" thickBot="1" x14ac:dyDescent="0.3">
      <c r="A1943" s="323" t="s">
        <v>1697</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4">
        <f>'Art. 121'!Q1865</f>
        <v>2</v>
      </c>
      <c r="AE1943" s="95">
        <f t="shared" si="320"/>
        <v>0.12515644555694619</v>
      </c>
      <c r="AF1943">
        <f t="shared" si="321"/>
        <v>1</v>
      </c>
      <c r="AG1943" s="92">
        <f t="shared" si="322"/>
        <v>1</v>
      </c>
      <c r="AH1943" s="96">
        <f t="shared" si="323"/>
        <v>1</v>
      </c>
      <c r="AI1943" s="97">
        <f t="shared" si="324"/>
        <v>5.8823529411764705E-2</v>
      </c>
      <c r="AJ1943" s="97">
        <f t="shared" si="325"/>
        <v>5.8823529411764705E-2</v>
      </c>
      <c r="AK1943" s="97">
        <f t="shared" si="326"/>
        <v>0.12515644555694619</v>
      </c>
    </row>
    <row r="1944" spans="1:37" ht="25.4" customHeight="1" thickTop="1" x14ac:dyDescent="0.25">
      <c r="A1944" s="321" t="s">
        <v>2170</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5">
        <f>SUM(AE1927:AE1943)</f>
        <v>2.1276595744680855</v>
      </c>
      <c r="AF1944" s="65"/>
      <c r="AG1944" s="98">
        <f>SUM(AG1927:AG1943)</f>
        <v>17</v>
      </c>
      <c r="AH1944" s="99"/>
      <c r="AI1944" s="100"/>
      <c r="AJ1944" s="100"/>
      <c r="AK1944" s="100"/>
    </row>
    <row r="1945" spans="1:37" ht="25.4" customHeight="1" x14ac:dyDescent="0.25">
      <c r="A1945" s="308" t="s">
        <v>2171</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2" t="s">
        <v>111</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11" t="s">
        <v>99</v>
      </c>
      <c r="AE1947" s="112" t="s">
        <v>9</v>
      </c>
      <c r="AF1947" s="92" t="s">
        <v>1988</v>
      </c>
      <c r="AG1947" s="92" t="s">
        <v>1989</v>
      </c>
      <c r="AH1947" s="92" t="s">
        <v>1990</v>
      </c>
      <c r="AI1947" s="93" t="s">
        <v>1991</v>
      </c>
      <c r="AJ1947" s="92"/>
      <c r="AK1947" s="93" t="s">
        <v>1992</v>
      </c>
    </row>
    <row r="1948" spans="1:37" ht="25.4" customHeight="1" thickTop="1" thickBot="1" x14ac:dyDescent="0.3">
      <c r="A1948" s="323" t="s">
        <v>1698</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4">
        <f>'Art. 121'!Q1868</f>
        <v>2</v>
      </c>
      <c r="AE1948" s="95">
        <f>IF(AG1948=1,AK1948,AG1948)</f>
        <v>0.42553191489361702</v>
      </c>
      <c r="AF1948">
        <f>AD1948/2</f>
        <v>1</v>
      </c>
      <c r="AG1948" s="92">
        <f>IF(AND(AF1948&gt;=0,AF1948&lt;=1),1,"No aplica")</f>
        <v>1</v>
      </c>
      <c r="AH1948" s="96">
        <f>AD1948/(AG1948*2)</f>
        <v>1</v>
      </c>
      <c r="AI1948" s="97">
        <f>IF(AG1948=1,AG1948/$AG$1953,"No aplica")</f>
        <v>0.2</v>
      </c>
      <c r="AJ1948" s="97">
        <f>AF1948*AI1948</f>
        <v>0.2</v>
      </c>
      <c r="AK1948" s="97">
        <f>AJ1948*$AE$23</f>
        <v>0.42553191489361702</v>
      </c>
    </row>
    <row r="1949" spans="1:37" ht="25.4" customHeight="1" thickTop="1" thickBot="1" x14ac:dyDescent="0.3">
      <c r="A1949" s="323" t="s">
        <v>1699</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4">
        <f>'Art. 121'!Q1869</f>
        <v>2</v>
      </c>
      <c r="AE1949" s="95">
        <f>IF(AG1949=1,AK1949,AG1949)</f>
        <v>0.42553191489361702</v>
      </c>
      <c r="AF1949">
        <f>AD1949/2</f>
        <v>1</v>
      </c>
      <c r="AG1949" s="92">
        <f>IF(AND(AF1949&gt;=0,AF1949&lt;=1),1,"No aplica")</f>
        <v>1</v>
      </c>
      <c r="AH1949" s="96">
        <f>AD1949/(AG1949*2)</f>
        <v>1</v>
      </c>
      <c r="AI1949" s="97">
        <f>IF(AG1949=1,AG1949/$AG$1953,"No aplica")</f>
        <v>0.2</v>
      </c>
      <c r="AJ1949" s="97">
        <f>AF1949*AI1949</f>
        <v>0.2</v>
      </c>
      <c r="AK1949" s="97">
        <f>AJ1949*$AE$23</f>
        <v>0.42553191489361702</v>
      </c>
    </row>
    <row r="1950" spans="1:37" ht="25.4" customHeight="1" thickTop="1" thickBot="1" x14ac:dyDescent="0.3">
      <c r="A1950" s="323" t="s">
        <v>1700</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4">
        <f>'Art. 121'!Q1870</f>
        <v>2</v>
      </c>
      <c r="AE1950" s="95">
        <f>IF(AG1950=1,AK1950,AG1950)</f>
        <v>0.42553191489361702</v>
      </c>
      <c r="AF1950">
        <f>AD1950/2</f>
        <v>1</v>
      </c>
      <c r="AG1950" s="92">
        <f>IF(AND(AF1950&gt;=0,AF1950&lt;=1),1,"No aplica")</f>
        <v>1</v>
      </c>
      <c r="AH1950" s="96">
        <f>AD1950/(AG1950*2)</f>
        <v>1</v>
      </c>
      <c r="AI1950" s="97">
        <f>IF(AG1950=1,AG1950/$AG$1953,"No aplica")</f>
        <v>0.2</v>
      </c>
      <c r="AJ1950" s="97">
        <f>AF1950*AI1950</f>
        <v>0.2</v>
      </c>
      <c r="AK1950" s="97">
        <f>AJ1950*$AE$23</f>
        <v>0.42553191489361702</v>
      </c>
    </row>
    <row r="1951" spans="1:37" ht="25.4" customHeight="1" thickTop="1" thickBot="1" x14ac:dyDescent="0.3">
      <c r="A1951" s="323" t="s">
        <v>1701</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4">
        <f>'Art. 121'!Q1871</f>
        <v>2</v>
      </c>
      <c r="AE1951" s="95">
        <f>IF(AG1951=1,AK1951,AG1951)</f>
        <v>0.42553191489361702</v>
      </c>
      <c r="AF1951">
        <f>AD1951/2</f>
        <v>1</v>
      </c>
      <c r="AG1951" s="92">
        <f>IF(AND(AF1951&gt;=0,AF1951&lt;=1),1,"No aplica")</f>
        <v>1</v>
      </c>
      <c r="AH1951" s="96">
        <f>AD1951/(AG1951*2)</f>
        <v>1</v>
      </c>
      <c r="AI1951" s="97">
        <f>IF(AG1951=1,AG1951/$AG$1953,"No aplica")</f>
        <v>0.2</v>
      </c>
      <c r="AJ1951" s="97">
        <f>AF1951*AI1951</f>
        <v>0.2</v>
      </c>
      <c r="AK1951" s="97">
        <f>AJ1951*$AE$23</f>
        <v>0.42553191489361702</v>
      </c>
    </row>
    <row r="1952" spans="1:37" ht="25.4" customHeight="1" thickTop="1" thickBot="1" x14ac:dyDescent="0.3">
      <c r="A1952" s="323" t="s">
        <v>1702</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4">
        <f>'Art. 121'!Q1872</f>
        <v>2</v>
      </c>
      <c r="AE1952" s="95">
        <f>IF(AG1952=1,AK1952,AG1952)</f>
        <v>0.42553191489361702</v>
      </c>
      <c r="AF1952">
        <f>AD1952/2</f>
        <v>1</v>
      </c>
      <c r="AG1952" s="92">
        <f>IF(AND(AF1952&gt;=0,AF1952&lt;=1),1,"No aplica")</f>
        <v>1</v>
      </c>
      <c r="AH1952" s="96">
        <f>AD1952/(AG1952*2)</f>
        <v>1</v>
      </c>
      <c r="AI1952" s="97">
        <f>IF(AG1952=1,AG1952/$AG$1953,"No aplica")</f>
        <v>0.2</v>
      </c>
      <c r="AJ1952" s="97">
        <f>AF1952*AI1952</f>
        <v>0.2</v>
      </c>
      <c r="AK1952" s="97">
        <f>AJ1952*$AE$23</f>
        <v>0.42553191489361702</v>
      </c>
    </row>
    <row r="1953" spans="1:37" ht="25.4" customHeight="1" thickTop="1" x14ac:dyDescent="0.25">
      <c r="A1953" s="321" t="s">
        <v>2172</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5">
        <f>SUM(AE1946:AE1952)</f>
        <v>2.1276595744680851</v>
      </c>
      <c r="AF1953" s="65"/>
      <c r="AG1953" s="98">
        <f>SUM(AG1948:AG1952)</f>
        <v>5</v>
      </c>
      <c r="AH1953" s="99"/>
      <c r="AI1953" s="100"/>
      <c r="AJ1953" s="100"/>
      <c r="AK1953" s="100"/>
    </row>
    <row r="1954" spans="1:37" ht="25.4" customHeight="1" x14ac:dyDescent="0.25">
      <c r="A1954" s="308" t="s">
        <v>2173</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2174</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2" t="s">
        <v>76</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69" t="s">
        <v>99</v>
      </c>
      <c r="AE1960" s="113" t="s">
        <v>9</v>
      </c>
      <c r="AF1960" s="92" t="s">
        <v>1988</v>
      </c>
      <c r="AG1960" s="92" t="s">
        <v>1989</v>
      </c>
      <c r="AH1960" s="92" t="s">
        <v>1990</v>
      </c>
      <c r="AI1960" s="93" t="s">
        <v>1991</v>
      </c>
      <c r="AJ1960" s="92"/>
      <c r="AK1960" s="93" t="s">
        <v>1992</v>
      </c>
    </row>
    <row r="1961" spans="1:37" ht="25.4" customHeight="1" thickTop="1" thickBot="1" x14ac:dyDescent="0.3">
      <c r="A1961" s="323" t="s">
        <v>1705</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4">
        <f>'Art. 121'!Q1881</f>
        <v>2</v>
      </c>
      <c r="AE1961" s="95">
        <f t="shared" ref="AE1961:AE1972" si="327">IF(AG1961=1,AK1961,AG1961)</f>
        <v>0.17730496453900707</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0.17730496453900707</v>
      </c>
    </row>
    <row r="1962" spans="1:37" ht="25.4" customHeight="1" thickTop="1" thickBot="1" x14ac:dyDescent="0.3">
      <c r="A1962" s="323" t="s">
        <v>1706</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4">
        <f>'Art. 121'!Q1882</f>
        <v>2</v>
      </c>
      <c r="AE1962" s="95">
        <f t="shared" si="327"/>
        <v>0.17730496453900707</v>
      </c>
      <c r="AF1962">
        <f t="shared" si="328"/>
        <v>1</v>
      </c>
      <c r="AG1962" s="92">
        <f t="shared" si="329"/>
        <v>1</v>
      </c>
      <c r="AH1962" s="96">
        <f t="shared" si="330"/>
        <v>1</v>
      </c>
      <c r="AI1962" s="97">
        <f t="shared" si="331"/>
        <v>8.3333333333333329E-2</v>
      </c>
      <c r="AJ1962" s="97">
        <f t="shared" si="332"/>
        <v>8.3333333333333329E-2</v>
      </c>
      <c r="AK1962" s="97">
        <f t="shared" si="333"/>
        <v>0.17730496453900707</v>
      </c>
    </row>
    <row r="1963" spans="1:37" ht="25.4" customHeight="1" thickTop="1" thickBot="1" x14ac:dyDescent="0.3">
      <c r="A1963" s="323" t="s">
        <v>1707</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4">
        <f>'Art. 121'!Q1883</f>
        <v>2</v>
      </c>
      <c r="AE1963" s="95">
        <f t="shared" si="327"/>
        <v>0.17730496453900707</v>
      </c>
      <c r="AF1963">
        <f t="shared" si="328"/>
        <v>1</v>
      </c>
      <c r="AG1963" s="92">
        <f t="shared" si="329"/>
        <v>1</v>
      </c>
      <c r="AH1963" s="96">
        <f t="shared" si="330"/>
        <v>1</v>
      </c>
      <c r="AI1963" s="97">
        <f t="shared" si="331"/>
        <v>8.3333333333333329E-2</v>
      </c>
      <c r="AJ1963" s="97">
        <f t="shared" si="332"/>
        <v>8.3333333333333329E-2</v>
      </c>
      <c r="AK1963" s="97">
        <f t="shared" si="333"/>
        <v>0.17730496453900707</v>
      </c>
    </row>
    <row r="1964" spans="1:37" ht="25.4" customHeight="1" thickTop="1" thickBot="1" x14ac:dyDescent="0.3">
      <c r="A1964" s="323" t="s">
        <v>1708</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4">
        <f>'Art. 121'!Q1884</f>
        <v>2</v>
      </c>
      <c r="AE1964" s="95">
        <f t="shared" si="327"/>
        <v>0.17730496453900707</v>
      </c>
      <c r="AF1964">
        <f t="shared" si="328"/>
        <v>1</v>
      </c>
      <c r="AG1964" s="92">
        <f t="shared" si="329"/>
        <v>1</v>
      </c>
      <c r="AH1964" s="96">
        <f t="shared" si="330"/>
        <v>1</v>
      </c>
      <c r="AI1964" s="97">
        <f t="shared" si="331"/>
        <v>8.3333333333333329E-2</v>
      </c>
      <c r="AJ1964" s="97">
        <f t="shared" si="332"/>
        <v>8.3333333333333329E-2</v>
      </c>
      <c r="AK1964" s="97">
        <f t="shared" si="333"/>
        <v>0.17730496453900707</v>
      </c>
    </row>
    <row r="1965" spans="1:37" ht="25.4" customHeight="1" thickTop="1" thickBot="1" x14ac:dyDescent="0.3">
      <c r="A1965" s="323" t="s">
        <v>1709</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4">
        <f>'Art. 121'!Q1885</f>
        <v>2</v>
      </c>
      <c r="AE1965" s="95">
        <f t="shared" si="327"/>
        <v>0.17730496453900707</v>
      </c>
      <c r="AF1965">
        <f t="shared" si="328"/>
        <v>1</v>
      </c>
      <c r="AG1965" s="92">
        <f t="shared" si="329"/>
        <v>1</v>
      </c>
      <c r="AH1965" s="96">
        <f t="shared" si="330"/>
        <v>1</v>
      </c>
      <c r="AI1965" s="97">
        <f t="shared" si="331"/>
        <v>8.3333333333333329E-2</v>
      </c>
      <c r="AJ1965" s="97">
        <f t="shared" si="332"/>
        <v>8.3333333333333329E-2</v>
      </c>
      <c r="AK1965" s="97">
        <f t="shared" si="333"/>
        <v>0.17730496453900707</v>
      </c>
    </row>
    <row r="1966" spans="1:37" ht="25.4" customHeight="1" thickTop="1" thickBot="1" x14ac:dyDescent="0.3">
      <c r="A1966" s="323" t="s">
        <v>1710</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4">
        <f>'Art. 121'!Q1886</f>
        <v>2</v>
      </c>
      <c r="AE1966" s="95">
        <f t="shared" si="327"/>
        <v>0.17730496453900707</v>
      </c>
      <c r="AF1966">
        <f t="shared" si="328"/>
        <v>1</v>
      </c>
      <c r="AG1966" s="92">
        <f t="shared" si="329"/>
        <v>1</v>
      </c>
      <c r="AH1966" s="96">
        <f t="shared" si="330"/>
        <v>1</v>
      </c>
      <c r="AI1966" s="97">
        <f t="shared" si="331"/>
        <v>8.3333333333333329E-2</v>
      </c>
      <c r="AJ1966" s="97">
        <f t="shared" si="332"/>
        <v>8.3333333333333329E-2</v>
      </c>
      <c r="AK1966" s="97">
        <f t="shared" si="333"/>
        <v>0.17730496453900707</v>
      </c>
    </row>
    <row r="1967" spans="1:37" ht="25.4" customHeight="1" thickTop="1" thickBot="1" x14ac:dyDescent="0.3">
      <c r="A1967" s="323" t="s">
        <v>1711</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4">
        <f>'Art. 121'!Q1887</f>
        <v>2</v>
      </c>
      <c r="AE1967" s="95">
        <f t="shared" si="327"/>
        <v>0.17730496453900707</v>
      </c>
      <c r="AF1967">
        <f t="shared" si="328"/>
        <v>1</v>
      </c>
      <c r="AG1967" s="92">
        <f t="shared" si="329"/>
        <v>1</v>
      </c>
      <c r="AH1967" s="96">
        <f t="shared" si="330"/>
        <v>1</v>
      </c>
      <c r="AI1967" s="97">
        <f t="shared" si="331"/>
        <v>8.3333333333333329E-2</v>
      </c>
      <c r="AJ1967" s="97">
        <f t="shared" si="332"/>
        <v>8.3333333333333329E-2</v>
      </c>
      <c r="AK1967" s="97">
        <f t="shared" si="333"/>
        <v>0.17730496453900707</v>
      </c>
    </row>
    <row r="1968" spans="1:37" ht="25.4" customHeight="1" thickTop="1" thickBot="1" x14ac:dyDescent="0.3">
      <c r="A1968" s="323" t="s">
        <v>1712</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4">
        <f>'Art. 121'!Q1888</f>
        <v>2</v>
      </c>
      <c r="AE1968" s="95">
        <f t="shared" si="327"/>
        <v>0.17730496453900707</v>
      </c>
      <c r="AF1968">
        <f t="shared" si="328"/>
        <v>1</v>
      </c>
      <c r="AG1968" s="92">
        <f t="shared" si="329"/>
        <v>1</v>
      </c>
      <c r="AH1968" s="96">
        <f t="shared" si="330"/>
        <v>1</v>
      </c>
      <c r="AI1968" s="97">
        <f t="shared" si="331"/>
        <v>8.3333333333333329E-2</v>
      </c>
      <c r="AJ1968" s="97">
        <f t="shared" si="332"/>
        <v>8.3333333333333329E-2</v>
      </c>
      <c r="AK1968" s="97">
        <f t="shared" si="333"/>
        <v>0.17730496453900707</v>
      </c>
    </row>
    <row r="1969" spans="1:37" ht="25.4" customHeight="1" thickTop="1" thickBot="1" x14ac:dyDescent="0.3">
      <c r="A1969" s="323" t="s">
        <v>1713</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4">
        <f>'Art. 121'!Q1889</f>
        <v>2</v>
      </c>
      <c r="AE1969" s="95">
        <f t="shared" si="327"/>
        <v>0.17730496453900707</v>
      </c>
      <c r="AF1969">
        <f t="shared" si="328"/>
        <v>1</v>
      </c>
      <c r="AG1969" s="92">
        <f t="shared" si="329"/>
        <v>1</v>
      </c>
      <c r="AH1969" s="96">
        <f t="shared" si="330"/>
        <v>1</v>
      </c>
      <c r="AI1969" s="97">
        <f t="shared" si="331"/>
        <v>8.3333333333333329E-2</v>
      </c>
      <c r="AJ1969" s="97">
        <f t="shared" si="332"/>
        <v>8.3333333333333329E-2</v>
      </c>
      <c r="AK1969" s="97">
        <f t="shared" si="333"/>
        <v>0.17730496453900707</v>
      </c>
    </row>
    <row r="1970" spans="1:37" ht="25.4" customHeight="1" thickTop="1" thickBot="1" x14ac:dyDescent="0.3">
      <c r="A1970" s="323" t="s">
        <v>435</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4">
        <f>'Art. 121'!Q1890</f>
        <v>2</v>
      </c>
      <c r="AE1970" s="95">
        <f t="shared" si="327"/>
        <v>0.17730496453900707</v>
      </c>
      <c r="AF1970">
        <f t="shared" si="328"/>
        <v>1</v>
      </c>
      <c r="AG1970" s="92">
        <f t="shared" si="329"/>
        <v>1</v>
      </c>
      <c r="AH1970" s="96">
        <f t="shared" si="330"/>
        <v>1</v>
      </c>
      <c r="AI1970" s="97">
        <f t="shared" si="331"/>
        <v>8.3333333333333329E-2</v>
      </c>
      <c r="AJ1970" s="97">
        <f t="shared" si="332"/>
        <v>8.3333333333333329E-2</v>
      </c>
      <c r="AK1970" s="97">
        <f t="shared" si="333"/>
        <v>0.17730496453900707</v>
      </c>
    </row>
    <row r="1971" spans="1:37" ht="25" customHeight="1" thickTop="1" thickBot="1" x14ac:dyDescent="0.3">
      <c r="A1971" s="323" t="s">
        <v>1714</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4">
        <f>'Art. 121'!Q1891</f>
        <v>2</v>
      </c>
      <c r="AE1971" s="95">
        <f t="shared" si="327"/>
        <v>0.17730496453900707</v>
      </c>
      <c r="AF1971">
        <f t="shared" si="328"/>
        <v>1</v>
      </c>
      <c r="AG1971" s="92">
        <f t="shared" si="329"/>
        <v>1</v>
      </c>
      <c r="AH1971" s="96">
        <f t="shared" si="330"/>
        <v>1</v>
      </c>
      <c r="AI1971" s="97">
        <f t="shared" si="331"/>
        <v>8.3333333333333329E-2</v>
      </c>
      <c r="AJ1971" s="97">
        <f t="shared" si="332"/>
        <v>8.3333333333333329E-2</v>
      </c>
      <c r="AK1971" s="97">
        <f t="shared" si="333"/>
        <v>0.17730496453900707</v>
      </c>
    </row>
    <row r="1972" spans="1:37" ht="25" customHeight="1" thickTop="1" thickBot="1" x14ac:dyDescent="0.3">
      <c r="A1972" s="323" t="s">
        <v>1715</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4">
        <f>'Art. 121'!Q1892</f>
        <v>2</v>
      </c>
      <c r="AE1972" s="95">
        <f t="shared" si="327"/>
        <v>0.17730496453900707</v>
      </c>
      <c r="AF1972">
        <f t="shared" si="328"/>
        <v>1</v>
      </c>
      <c r="AG1972" s="92">
        <f t="shared" si="329"/>
        <v>1</v>
      </c>
      <c r="AH1972" s="96">
        <f t="shared" si="330"/>
        <v>1</v>
      </c>
      <c r="AI1972" s="97">
        <f t="shared" si="331"/>
        <v>8.3333333333333329E-2</v>
      </c>
      <c r="AJ1972" s="97">
        <f t="shared" si="332"/>
        <v>8.3333333333333329E-2</v>
      </c>
      <c r="AK1972" s="97">
        <f t="shared" si="333"/>
        <v>0.17730496453900707</v>
      </c>
    </row>
    <row r="1973" spans="1:37" ht="25.4" customHeight="1" thickTop="1" x14ac:dyDescent="0.25">
      <c r="A1973" s="321" t="s">
        <v>2175</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5">
        <f>SUM(AE1961:AE1972)</f>
        <v>2.1276595744680846</v>
      </c>
      <c r="AF1973" s="65"/>
      <c r="AG1973" s="98">
        <f>SUM(AG1961:AG1972)</f>
        <v>12</v>
      </c>
      <c r="AH1973" s="99"/>
      <c r="AI1973" s="100"/>
      <c r="AJ1973" s="100"/>
      <c r="AK1973" s="100"/>
    </row>
    <row r="1974" spans="1:37" ht="25.4" customHeight="1" x14ac:dyDescent="0.25">
      <c r="A1974" s="308" t="s">
        <v>2176</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2" t="s">
        <v>111</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11" t="s">
        <v>99</v>
      </c>
      <c r="AE1976" s="112" t="s">
        <v>9</v>
      </c>
      <c r="AF1976" s="92" t="s">
        <v>1988</v>
      </c>
      <c r="AG1976" s="92" t="s">
        <v>1989</v>
      </c>
      <c r="AH1976" s="92" t="s">
        <v>1990</v>
      </c>
      <c r="AI1976" s="93" t="s">
        <v>1991</v>
      </c>
      <c r="AJ1976" s="92"/>
      <c r="AK1976" s="93" t="s">
        <v>1992</v>
      </c>
    </row>
    <row r="1977" spans="1:37" ht="25.4" customHeight="1" thickTop="1" thickBot="1" x14ac:dyDescent="0.3">
      <c r="A1977" s="323" t="s">
        <v>1716</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4">
        <f>'Art. 121'!Q1895</f>
        <v>2</v>
      </c>
      <c r="AE1977" s="95">
        <f>IF(AG1977=1,AK1977,AG1977)</f>
        <v>0.42553191489361702</v>
      </c>
      <c r="AF1977">
        <f>AD1977/2</f>
        <v>1</v>
      </c>
      <c r="AG1977" s="92">
        <f>IF(AND(AF1977&gt;=0,AF1977&lt;=1),1,"No aplica")</f>
        <v>1</v>
      </c>
      <c r="AH1977" s="96">
        <f>AD1977/(AG1977*2)</f>
        <v>1</v>
      </c>
      <c r="AI1977" s="97">
        <f>IF(AG1977=1,AG1977/$AG$1982,"No aplica")</f>
        <v>0.2</v>
      </c>
      <c r="AJ1977" s="97">
        <f>AF1977*AI1977</f>
        <v>0.2</v>
      </c>
      <c r="AK1977" s="97">
        <f>AJ1977*$AE$23</f>
        <v>0.42553191489361702</v>
      </c>
    </row>
    <row r="1978" spans="1:37" ht="25.4" customHeight="1" thickTop="1" thickBot="1" x14ac:dyDescent="0.3">
      <c r="A1978" s="323" t="s">
        <v>1482</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4">
        <f>'Art. 121'!Q1896</f>
        <v>2</v>
      </c>
      <c r="AE1978" s="95">
        <f>IF(AG1978=1,AK1978,AG1978)</f>
        <v>0.42553191489361702</v>
      </c>
      <c r="AF1978">
        <f>AD1978/2</f>
        <v>1</v>
      </c>
      <c r="AG1978" s="92">
        <f>IF(AND(AF1978&gt;=0,AF1978&lt;=1),1,"No aplica")</f>
        <v>1</v>
      </c>
      <c r="AH1978" s="96">
        <f>AD1978/(AG1978*2)</f>
        <v>1</v>
      </c>
      <c r="AI1978" s="97">
        <f>IF(AG1978=1,AG1978/$AG$1982,"No aplica")</f>
        <v>0.2</v>
      </c>
      <c r="AJ1978" s="97">
        <f>AF1978*AI1978</f>
        <v>0.2</v>
      </c>
      <c r="AK1978" s="97">
        <f>AJ1978*$AE$23</f>
        <v>0.42553191489361702</v>
      </c>
    </row>
    <row r="1979" spans="1:37" ht="25.4" customHeight="1" thickTop="1" thickBot="1" x14ac:dyDescent="0.3">
      <c r="A1979" s="323" t="s">
        <v>1484</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4">
        <f>'Art. 121'!Q1897</f>
        <v>2</v>
      </c>
      <c r="AE1979" s="95">
        <f>IF(AG1979=1,AK1979,AG1979)</f>
        <v>0.42553191489361702</v>
      </c>
      <c r="AF1979">
        <f>AD1979/2</f>
        <v>1</v>
      </c>
      <c r="AG1979" s="92">
        <f>IF(AND(AF1979&gt;=0,AF1979&lt;=1),1,"No aplica")</f>
        <v>1</v>
      </c>
      <c r="AH1979" s="96">
        <f>AD1979/(AG1979*2)</f>
        <v>1</v>
      </c>
      <c r="AI1979" s="97">
        <f>IF(AG1979=1,AG1979/$AG$1982,"No aplica")</f>
        <v>0.2</v>
      </c>
      <c r="AJ1979" s="97">
        <f>AF1979*AI1979</f>
        <v>0.2</v>
      </c>
      <c r="AK1979" s="97">
        <f>AJ1979*$AE$23</f>
        <v>0.42553191489361702</v>
      </c>
    </row>
    <row r="1980" spans="1:37" ht="25.4" customHeight="1" thickTop="1" thickBot="1" x14ac:dyDescent="0.3">
      <c r="A1980" s="323" t="s">
        <v>1486</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4">
        <f>'Art. 121'!Q1898</f>
        <v>2</v>
      </c>
      <c r="AE1980" s="95">
        <f>IF(AG1980=1,AK1980,AG1980)</f>
        <v>0.42553191489361702</v>
      </c>
      <c r="AF1980">
        <f>AD1980/2</f>
        <v>1</v>
      </c>
      <c r="AG1980" s="92">
        <f>IF(AND(AF1980&gt;=0,AF1980&lt;=1),1,"No aplica")</f>
        <v>1</v>
      </c>
      <c r="AH1980" s="96">
        <f>AD1980/(AG1980*2)</f>
        <v>1</v>
      </c>
      <c r="AI1980" s="97">
        <f>IF(AG1980=1,AG1980/$AG$1982,"No aplica")</f>
        <v>0.2</v>
      </c>
      <c r="AJ1980" s="97">
        <f>AF1980*AI1980</f>
        <v>0.2</v>
      </c>
      <c r="AK1980" s="97">
        <f>AJ1980*$AE$23</f>
        <v>0.42553191489361702</v>
      </c>
    </row>
    <row r="1981" spans="1:37" ht="25.4" customHeight="1" thickTop="1" thickBot="1" x14ac:dyDescent="0.3">
      <c r="A1981" s="323" t="s">
        <v>1717</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4">
        <f>'Art. 121'!Q1899</f>
        <v>2</v>
      </c>
      <c r="AE1981" s="95">
        <f>IF(AG1981=1,AK1981,AG1981)</f>
        <v>0.42553191489361702</v>
      </c>
      <c r="AF1981">
        <f>AD1981/2</f>
        <v>1</v>
      </c>
      <c r="AG1981" s="92">
        <f>IF(AND(AF1981&gt;=0,AF1981&lt;=1),1,"No aplica")</f>
        <v>1</v>
      </c>
      <c r="AH1981" s="96">
        <f>AD1981/(AG1981*2)</f>
        <v>1</v>
      </c>
      <c r="AI1981" s="97">
        <f>IF(AG1981=1,AG1981/$AG$1982,"No aplica")</f>
        <v>0.2</v>
      </c>
      <c r="AJ1981" s="97">
        <f>AF1981*AI1981</f>
        <v>0.2</v>
      </c>
      <c r="AK1981" s="97">
        <f>AJ1981*$AE$23</f>
        <v>0.42553191489361702</v>
      </c>
    </row>
    <row r="1982" spans="1:37" ht="25.4" customHeight="1" thickTop="1" x14ac:dyDescent="0.25">
      <c r="A1982" s="321" t="s">
        <v>2177</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5">
        <f>SUM(AE1975:AE1981)</f>
        <v>2.1276595744680851</v>
      </c>
      <c r="AF1982" s="65"/>
      <c r="AG1982" s="98">
        <f>SUM(AG1977:AG1981)</f>
        <v>5</v>
      </c>
      <c r="AH1982" s="99"/>
      <c r="AI1982" s="100"/>
      <c r="AJ1982" s="100"/>
      <c r="AK1982" s="100"/>
    </row>
    <row r="1983" spans="1:37" ht="25.4" customHeight="1" x14ac:dyDescent="0.25">
      <c r="A1983" s="308" t="s">
        <v>2178</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1718</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2" t="s">
        <v>76</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69" t="s">
        <v>99</v>
      </c>
      <c r="AE1989" s="113" t="s">
        <v>9</v>
      </c>
      <c r="AF1989" s="92" t="s">
        <v>1988</v>
      </c>
      <c r="AG1989" s="92" t="s">
        <v>1989</v>
      </c>
      <c r="AH1989" s="92" t="s">
        <v>1990</v>
      </c>
      <c r="AI1989" s="93" t="s">
        <v>1991</v>
      </c>
      <c r="AJ1989" s="92"/>
      <c r="AK1989" s="93" t="s">
        <v>1992</v>
      </c>
    </row>
    <row r="1990" spans="1:37" ht="25.4" customHeight="1" thickTop="1" thickBot="1" x14ac:dyDescent="0.3">
      <c r="A1990" s="275" t="s">
        <v>1060</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4" customHeight="1" thickTop="1" thickBot="1" x14ac:dyDescent="0.3">
      <c r="A1991" s="275" t="s">
        <v>1062</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4" customHeight="1" thickTop="1" thickBot="1" x14ac:dyDescent="0.3">
      <c r="A1992" s="275" t="s">
        <v>1720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4" customHeight="1" thickTop="1" thickBot="1" x14ac:dyDescent="0.3">
      <c r="A1993" s="275" t="s">
        <v>1721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4" customHeight="1" thickTop="1" thickBot="1" x14ac:dyDescent="0.3">
      <c r="A1994" s="275" t="s">
        <v>1722</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4" customHeight="1" thickTop="1" thickBot="1" x14ac:dyDescent="0.3">
      <c r="A1995" s="275" t="s">
        <v>1723</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4" customHeight="1" thickTop="1" thickBot="1" x14ac:dyDescent="0.3">
      <c r="A1996" s="275" t="s">
        <v>1724</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4" customHeight="1" thickTop="1" thickBot="1" x14ac:dyDescent="0.3">
      <c r="A1997" s="275" t="s">
        <v>1725</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4" customHeight="1" thickTop="1" thickBot="1" x14ac:dyDescent="0.3">
      <c r="A1998" s="275" t="s">
        <v>1726</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4" customHeight="1" thickTop="1" thickBot="1" x14ac:dyDescent="0.3">
      <c r="A1999" s="275" t="s">
        <v>1727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4" customHeight="1" thickTop="1" thickBot="1" x14ac:dyDescent="0.3">
      <c r="A2000" s="275" t="s">
        <v>1728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4" customHeight="1" thickTop="1" thickBot="1" x14ac:dyDescent="0.3">
      <c r="A2001" s="275" t="s">
        <v>1729</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4" customHeight="1" thickTop="1" thickBot="1" x14ac:dyDescent="0.3">
      <c r="A2002" s="275" t="s">
        <v>1730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4" customHeight="1" thickTop="1" thickBot="1" x14ac:dyDescent="0.3">
      <c r="A2003" s="275" t="s">
        <v>1731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4" customHeight="1" thickTop="1" thickBot="1" x14ac:dyDescent="0.3">
      <c r="A2004" s="275" t="s">
        <v>1732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4" customHeight="1" thickTop="1" thickBot="1" x14ac:dyDescent="0.3">
      <c r="A2005" s="275" t="s">
        <v>1733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4" customHeight="1" thickTop="1" thickBot="1" x14ac:dyDescent="0.3">
      <c r="A2006" s="275" t="s">
        <v>1734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4" customHeight="1" thickTop="1" thickBot="1" x14ac:dyDescent="0.3">
      <c r="A2007" s="275" t="s">
        <v>1735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4" customHeight="1" thickTop="1" thickBot="1" x14ac:dyDescent="0.3">
      <c r="A2008" s="275" t="s">
        <v>1736</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4" customHeight="1" thickTop="1" thickBot="1" x14ac:dyDescent="0.3">
      <c r="A2009" s="275" t="s">
        <v>1737</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4" customHeight="1" thickTop="1" x14ac:dyDescent="0.25">
      <c r="A2010" s="321" t="s">
        <v>2179</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5">
        <f>SUM(AE1990:AE2009)</f>
        <v>2.1276595744680855</v>
      </c>
      <c r="AF2010" s="65"/>
      <c r="AG2010" s="98">
        <f>SUM(AG1990:AG2009)</f>
        <v>20</v>
      </c>
      <c r="AH2010" s="99"/>
      <c r="AI2010" s="100"/>
      <c r="AJ2010" s="100"/>
      <c r="AK2010" s="100"/>
    </row>
    <row r="2011" spans="1:37" ht="25.4" customHeight="1" x14ac:dyDescent="0.25">
      <c r="A2011" s="308" t="s">
        <v>2180</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2" t="s">
        <v>111</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11" t="s">
        <v>99</v>
      </c>
      <c r="AE2013" s="112" t="s">
        <v>9</v>
      </c>
      <c r="AF2013" s="92" t="s">
        <v>1988</v>
      </c>
      <c r="AG2013" s="92" t="s">
        <v>1989</v>
      </c>
      <c r="AH2013" s="92" t="s">
        <v>1990</v>
      </c>
      <c r="AI2013" s="93" t="s">
        <v>1991</v>
      </c>
      <c r="AJ2013" s="92"/>
      <c r="AK2013" s="93" t="s">
        <v>1992</v>
      </c>
    </row>
    <row r="2014" spans="1:37" ht="25.4" customHeight="1" thickTop="1" thickBot="1" x14ac:dyDescent="0.3">
      <c r="A2014" s="323" t="s">
        <v>1130</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4">
        <f>'Art. 121'!Q1930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4" customHeight="1" thickTop="1" thickBot="1" x14ac:dyDescent="0.3">
      <c r="A2015" s="323" t="s">
        <v>1132</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4">
        <f>'Art. 121'!Q1931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4" customHeight="1" thickTop="1" thickBot="1" x14ac:dyDescent="0.3">
      <c r="A2016" s="323" t="s">
        <v>1134</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4">
        <f>'Art. 121'!Q1932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4" customHeight="1" thickTop="1" thickBot="1" x14ac:dyDescent="0.3">
      <c r="A2017" s="323" t="s">
        <v>1138</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4">
        <f>'Art. 121'!Q1933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4" customHeight="1" thickTop="1" thickBot="1" x14ac:dyDescent="0.3">
      <c r="A2018" s="323" t="s">
        <v>1738</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4">
        <f>'Art. 121'!Q1934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4" customHeight="1" thickTop="1" x14ac:dyDescent="0.25">
      <c r="A2019" s="321" t="s">
        <v>2181</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5">
        <f>SUM(AE2012:AE2018)</f>
        <v>2.1276595744680851</v>
      </c>
      <c r="AF2019" s="65"/>
      <c r="AG2019" s="98">
        <f>SUM(AG2014:AG2018)</f>
        <v>5</v>
      </c>
      <c r="AH2019" s="99"/>
      <c r="AI2019" s="100"/>
      <c r="AJ2019" s="100"/>
      <c r="AK2019" s="100"/>
    </row>
    <row r="2020" spans="1:37" ht="25.4" customHeight="1" x14ac:dyDescent="0.25">
      <c r="A2020" s="308" t="s">
        <v>2182</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2183</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2" t="s">
        <v>76</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69" t="s">
        <v>99</v>
      </c>
      <c r="AE2026" s="113" t="s">
        <v>9</v>
      </c>
      <c r="AF2026" s="92" t="s">
        <v>1988</v>
      </c>
      <c r="AG2026" s="92" t="s">
        <v>1989</v>
      </c>
      <c r="AH2026" s="92" t="s">
        <v>1990</v>
      </c>
      <c r="AI2026" s="93" t="s">
        <v>1991</v>
      </c>
      <c r="AJ2026" s="92"/>
      <c r="AK2026" s="93" t="s">
        <v>1992</v>
      </c>
    </row>
    <row r="2027" spans="1:37" ht="25.4" customHeight="1" thickTop="1" thickBot="1" x14ac:dyDescent="0.3">
      <c r="A2027" s="323" t="s">
        <v>1060</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3" t="s">
        <v>1092</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3" t="s">
        <v>1741</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3" t="s">
        <v>1742</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3" t="s">
        <v>1743</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3" t="s">
        <v>1744</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3" t="s">
        <v>1745</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3" t="s">
        <v>1746</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3" t="s">
        <v>257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3" t="s">
        <v>1747</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3" t="s">
        <v>1748</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3" t="s">
        <v>1749</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3" t="s">
        <v>1750</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3" t="s">
        <v>1751</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3" t="s">
        <v>1752</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3" t="s">
        <v>1753</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3" t="s">
        <v>1754</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3" t="s">
        <v>1755</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3" t="s">
        <v>1756</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3" t="s">
        <v>1757</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3" t="s">
        <v>1758</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3" t="s">
        <v>1759</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3" t="s">
        <v>1760</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3" t="s">
        <v>1761</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3" t="s">
        <v>1762</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3" t="s">
        <v>1763</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3" t="s">
        <v>1764</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3" t="s">
        <v>1765</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1" t="s">
        <v>2184</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5">
        <f>SUM(AE2027:AE2054)</f>
        <v>0</v>
      </c>
      <c r="AF2055" s="65"/>
      <c r="AG2055" s="98">
        <f>SUM(AG2027:AG2054)</f>
        <v>0</v>
      </c>
      <c r="AH2055" s="99"/>
      <c r="AI2055" s="100"/>
      <c r="AJ2055" s="100"/>
      <c r="AK2055" s="100"/>
    </row>
    <row r="2056" spans="1:37" ht="25.4" customHeight="1" x14ac:dyDescent="0.25">
      <c r="A2056" s="308" t="s">
        <v>2185</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2" t="s">
        <v>111</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11" t="s">
        <v>99</v>
      </c>
      <c r="AE2058" s="112" t="s">
        <v>9</v>
      </c>
      <c r="AF2058" s="92" t="s">
        <v>1988</v>
      </c>
      <c r="AG2058" s="92" t="s">
        <v>1989</v>
      </c>
      <c r="AH2058" s="92" t="s">
        <v>1990</v>
      </c>
      <c r="AI2058" s="93" t="s">
        <v>1991</v>
      </c>
      <c r="AJ2058" s="92"/>
      <c r="AK2058" s="93" t="s">
        <v>1992</v>
      </c>
    </row>
    <row r="2059" spans="1:37" ht="25.4" customHeight="1" thickTop="1" thickBot="1" x14ac:dyDescent="0.3">
      <c r="A2059" s="323" t="s">
        <v>1766</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3" t="s">
        <v>1767</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3" t="s">
        <v>1768</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3" t="s">
        <v>1769</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3" t="s">
        <v>1770</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1" t="s">
        <v>2186</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5">
        <f>SUM(AE2057:AE2063)</f>
        <v>0</v>
      </c>
      <c r="AF2064" s="65"/>
      <c r="AG2064" s="98">
        <f>SUM(AG2059:AG2063)</f>
        <v>0</v>
      </c>
      <c r="AH2064" s="99"/>
      <c r="AI2064" s="100"/>
      <c r="AJ2064" s="100"/>
      <c r="AK2064" s="100"/>
    </row>
    <row r="2065" spans="1:37" ht="25.4" customHeight="1" x14ac:dyDescent="0.25">
      <c r="A2065" s="308" t="s">
        <v>2187</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2188</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2" t="s">
        <v>76</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69" t="s">
        <v>99</v>
      </c>
      <c r="AE2071" s="113" t="s">
        <v>9</v>
      </c>
      <c r="AF2071" s="92" t="s">
        <v>1988</v>
      </c>
      <c r="AG2071" s="92" t="s">
        <v>1989</v>
      </c>
      <c r="AH2071" s="92" t="s">
        <v>1990</v>
      </c>
      <c r="AI2071" s="93" t="s">
        <v>1991</v>
      </c>
      <c r="AJ2071" s="92"/>
      <c r="AK2071" s="93" t="s">
        <v>1992</v>
      </c>
    </row>
    <row r="2072" spans="1:37" ht="25.4" customHeight="1" thickTop="1" thickBot="1" x14ac:dyDescent="0.3">
      <c r="A2072" s="284" t="s">
        <v>1061</v>
      </c>
      <c r="B2072" s="284"/>
      <c r="C2072" s="284"/>
      <c r="D2072" s="284"/>
      <c r="E2072" s="284"/>
      <c r="F2072" s="284"/>
      <c r="G2072" s="284"/>
      <c r="H2072" s="284"/>
      <c r="I2072" s="284"/>
      <c r="J2072" s="284"/>
      <c r="K2072" s="284"/>
      <c r="L2072" s="284"/>
      <c r="M2072" s="284"/>
      <c r="N2072" s="284"/>
      <c r="O2072" s="284"/>
      <c r="P2072" s="284"/>
      <c r="Q2072" s="284"/>
      <c r="R2072" s="284"/>
      <c r="S2072" s="284"/>
      <c r="T2072" s="284"/>
      <c r="U2072" s="284"/>
      <c r="V2072" s="284"/>
      <c r="W2072" s="284"/>
      <c r="X2072" s="284"/>
      <c r="Y2072" s="284"/>
      <c r="Z2072" s="284"/>
      <c r="AA2072" s="284"/>
      <c r="AB2072" s="284"/>
      <c r="AC2072" s="284"/>
      <c r="AD2072" s="94">
        <f>'Art. 121'!Q1986</f>
        <v>2</v>
      </c>
      <c r="AE2072" s="95">
        <f t="shared" ref="AE2072:AE2078" si="348">IF(AG2072=1,AK2072,AG2072)</f>
        <v>0.303951367781155</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0.303951367781155</v>
      </c>
    </row>
    <row r="2073" spans="1:37" ht="25.4" customHeight="1" thickTop="1" thickBot="1" x14ac:dyDescent="0.3">
      <c r="A2073" s="284" t="s">
        <v>1063</v>
      </c>
      <c r="B2073" s="284"/>
      <c r="C2073" s="284"/>
      <c r="D2073" s="284"/>
      <c r="E2073" s="284"/>
      <c r="F2073" s="284"/>
      <c r="G2073" s="284"/>
      <c r="H2073" s="284"/>
      <c r="I2073" s="284"/>
      <c r="J2073" s="284"/>
      <c r="K2073" s="284"/>
      <c r="L2073" s="284"/>
      <c r="M2073" s="284"/>
      <c r="N2073" s="284"/>
      <c r="O2073" s="284"/>
      <c r="P2073" s="284"/>
      <c r="Q2073" s="284"/>
      <c r="R2073" s="284"/>
      <c r="S2073" s="284"/>
      <c r="T2073" s="284"/>
      <c r="U2073" s="284"/>
      <c r="V2073" s="284"/>
      <c r="W2073" s="284"/>
      <c r="X2073" s="284"/>
      <c r="Y2073" s="284"/>
      <c r="Z2073" s="284"/>
      <c r="AA2073" s="284"/>
      <c r="AB2073" s="284"/>
      <c r="AC2073" s="284"/>
      <c r="AD2073" s="94">
        <f>'Art. 121'!Q1987</f>
        <v>2</v>
      </c>
      <c r="AE2073" s="95">
        <f t="shared" si="348"/>
        <v>0.303951367781155</v>
      </c>
      <c r="AF2073">
        <f t="shared" si="349"/>
        <v>1</v>
      </c>
      <c r="AG2073" s="92">
        <f t="shared" si="350"/>
        <v>1</v>
      </c>
      <c r="AH2073" s="96">
        <f t="shared" si="351"/>
        <v>1</v>
      </c>
      <c r="AI2073" s="97">
        <f t="shared" si="352"/>
        <v>0.14285714285714285</v>
      </c>
      <c r="AJ2073" s="97">
        <f t="shared" si="353"/>
        <v>0.14285714285714285</v>
      </c>
      <c r="AK2073" s="97">
        <f t="shared" si="354"/>
        <v>0.303951367781155</v>
      </c>
    </row>
    <row r="2074" spans="1:37" ht="25.4" customHeight="1" thickTop="1" thickBot="1" x14ac:dyDescent="0.3">
      <c r="A2074" s="284" t="s">
        <v>2189</v>
      </c>
      <c r="B2074" s="284"/>
      <c r="C2074" s="284"/>
      <c r="D2074" s="284"/>
      <c r="E2074" s="284"/>
      <c r="F2074" s="284"/>
      <c r="G2074" s="284"/>
      <c r="H2074" s="284"/>
      <c r="I2074" s="284"/>
      <c r="J2074" s="284"/>
      <c r="K2074" s="284"/>
      <c r="L2074" s="284"/>
      <c r="M2074" s="284"/>
      <c r="N2074" s="284"/>
      <c r="O2074" s="284"/>
      <c r="P2074" s="284"/>
      <c r="Q2074" s="284"/>
      <c r="R2074" s="284"/>
      <c r="S2074" s="284"/>
      <c r="T2074" s="284"/>
      <c r="U2074" s="284"/>
      <c r="V2074" s="284"/>
      <c r="W2074" s="284"/>
      <c r="X2074" s="284"/>
      <c r="Y2074" s="284"/>
      <c r="Z2074" s="284"/>
      <c r="AA2074" s="284"/>
      <c r="AB2074" s="284"/>
      <c r="AC2074" s="284"/>
      <c r="AD2074" s="94">
        <f>'Art. 121'!Q1988</f>
        <v>2</v>
      </c>
      <c r="AE2074" s="95">
        <f t="shared" si="348"/>
        <v>0.303951367781155</v>
      </c>
      <c r="AF2074">
        <f t="shared" si="349"/>
        <v>1</v>
      </c>
      <c r="AG2074" s="92">
        <f t="shared" si="350"/>
        <v>1</v>
      </c>
      <c r="AH2074" s="96">
        <f t="shared" si="351"/>
        <v>1</v>
      </c>
      <c r="AI2074" s="97">
        <f t="shared" si="352"/>
        <v>0.14285714285714285</v>
      </c>
      <c r="AJ2074" s="97">
        <f t="shared" si="353"/>
        <v>0.14285714285714285</v>
      </c>
      <c r="AK2074" s="97">
        <f t="shared" si="354"/>
        <v>0.303951367781155</v>
      </c>
    </row>
    <row r="2075" spans="1:37" ht="25.4" customHeight="1" thickTop="1" thickBot="1" x14ac:dyDescent="0.3">
      <c r="A2075" s="284" t="s">
        <v>2190</v>
      </c>
      <c r="B2075" s="284"/>
      <c r="C2075" s="284"/>
      <c r="D2075" s="284"/>
      <c r="E2075" s="284"/>
      <c r="F2075" s="284"/>
      <c r="G2075" s="284"/>
      <c r="H2075" s="284"/>
      <c r="I2075" s="284"/>
      <c r="J2075" s="284"/>
      <c r="K2075" s="284"/>
      <c r="L2075" s="284"/>
      <c r="M2075" s="284"/>
      <c r="N2075" s="284"/>
      <c r="O2075" s="284"/>
      <c r="P2075" s="284"/>
      <c r="Q2075" s="284"/>
      <c r="R2075" s="284"/>
      <c r="S2075" s="284"/>
      <c r="T2075" s="284"/>
      <c r="U2075" s="284"/>
      <c r="V2075" s="284"/>
      <c r="W2075" s="284"/>
      <c r="X2075" s="284"/>
      <c r="Y2075" s="284"/>
      <c r="Z2075" s="284"/>
      <c r="AA2075" s="284"/>
      <c r="AB2075" s="284"/>
      <c r="AC2075" s="284"/>
      <c r="AD2075" s="94">
        <f>'Art. 121'!Q1989</f>
        <v>2</v>
      </c>
      <c r="AE2075" s="95">
        <f t="shared" si="348"/>
        <v>0.303951367781155</v>
      </c>
      <c r="AF2075">
        <f t="shared" si="349"/>
        <v>1</v>
      </c>
      <c r="AG2075" s="92">
        <f t="shared" si="350"/>
        <v>1</v>
      </c>
      <c r="AH2075" s="96">
        <f t="shared" si="351"/>
        <v>1</v>
      </c>
      <c r="AI2075" s="97">
        <f t="shared" si="352"/>
        <v>0.14285714285714285</v>
      </c>
      <c r="AJ2075" s="97">
        <f t="shared" si="353"/>
        <v>0.14285714285714285</v>
      </c>
      <c r="AK2075" s="97">
        <f t="shared" si="354"/>
        <v>0.303951367781155</v>
      </c>
    </row>
    <row r="2076" spans="1:37" ht="25.4" customHeight="1" thickTop="1" thickBot="1" x14ac:dyDescent="0.3">
      <c r="A2076" s="279" t="s">
        <v>2191</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94">
        <f>'Art. 121'!Q1990</f>
        <v>2</v>
      </c>
      <c r="AE2076" s="95">
        <f t="shared" si="348"/>
        <v>0.303951367781155</v>
      </c>
      <c r="AF2076">
        <f t="shared" si="349"/>
        <v>1</v>
      </c>
      <c r="AG2076" s="92">
        <f t="shared" si="350"/>
        <v>1</v>
      </c>
      <c r="AH2076" s="96">
        <f t="shared" si="351"/>
        <v>1</v>
      </c>
      <c r="AI2076" s="97">
        <f t="shared" si="352"/>
        <v>0.14285714285714285</v>
      </c>
      <c r="AJ2076" s="97">
        <f t="shared" si="353"/>
        <v>0.14285714285714285</v>
      </c>
      <c r="AK2076" s="97">
        <f t="shared" si="354"/>
        <v>0.303951367781155</v>
      </c>
    </row>
    <row r="2077" spans="1:37" ht="25.4" customHeight="1" thickTop="1" thickBot="1" x14ac:dyDescent="0.3">
      <c r="A2077" s="279" t="s">
        <v>2192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94">
        <f>'Art. 121'!Q1991</f>
        <v>2</v>
      </c>
      <c r="AE2077" s="95">
        <f t="shared" si="348"/>
        <v>0.303951367781155</v>
      </c>
      <c r="AF2077">
        <f t="shared" si="349"/>
        <v>1</v>
      </c>
      <c r="AG2077" s="92">
        <f t="shared" si="350"/>
        <v>1</v>
      </c>
      <c r="AH2077" s="96">
        <f t="shared" si="351"/>
        <v>1</v>
      </c>
      <c r="AI2077" s="97">
        <f t="shared" si="352"/>
        <v>0.14285714285714285</v>
      </c>
      <c r="AJ2077" s="97">
        <f t="shared" si="353"/>
        <v>0.14285714285714285</v>
      </c>
      <c r="AK2077" s="97">
        <f t="shared" si="354"/>
        <v>0.303951367781155</v>
      </c>
    </row>
    <row r="2078" spans="1:37" ht="25.4" customHeight="1" thickTop="1" thickBot="1" x14ac:dyDescent="0.3">
      <c r="A2078" s="284" t="s">
        <v>2193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94">
        <f>'Art. 121'!Q1992</f>
        <v>2</v>
      </c>
      <c r="AE2078" s="95">
        <f t="shared" si="348"/>
        <v>0.303951367781155</v>
      </c>
      <c r="AF2078">
        <f t="shared" si="349"/>
        <v>1</v>
      </c>
      <c r="AG2078" s="92">
        <f t="shared" si="350"/>
        <v>1</v>
      </c>
      <c r="AH2078" s="96">
        <f t="shared" si="351"/>
        <v>1</v>
      </c>
      <c r="AI2078" s="97">
        <f t="shared" si="352"/>
        <v>0.14285714285714285</v>
      </c>
      <c r="AJ2078" s="97">
        <f t="shared" si="353"/>
        <v>0.14285714285714285</v>
      </c>
      <c r="AK2078" s="97">
        <f t="shared" si="354"/>
        <v>0.303951367781155</v>
      </c>
    </row>
    <row r="2079" spans="1:37" ht="25.4" customHeight="1" thickTop="1" x14ac:dyDescent="0.25">
      <c r="A2079" s="321" t="s">
        <v>2194</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5">
        <f>SUM(AE2072:AE2078)</f>
        <v>2.1276595744680851</v>
      </c>
      <c r="AF2079" s="65"/>
      <c r="AG2079" s="98">
        <f>SUM(AG2072:AG2078)</f>
        <v>7</v>
      </c>
      <c r="AH2079" s="99"/>
      <c r="AI2079" s="100"/>
      <c r="AJ2079" s="100"/>
      <c r="AK2079" s="100"/>
    </row>
    <row r="2080" spans="1:37" ht="25.4" customHeight="1" x14ac:dyDescent="0.25">
      <c r="A2080" s="308" t="s">
        <v>2195</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2" t="s">
        <v>111</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11" t="s">
        <v>99</v>
      </c>
      <c r="AE2082" s="112" t="s">
        <v>9</v>
      </c>
      <c r="AF2082" s="92" t="s">
        <v>1988</v>
      </c>
      <c r="AG2082" s="92" t="s">
        <v>1989</v>
      </c>
      <c r="AH2082" s="92" t="s">
        <v>1990</v>
      </c>
      <c r="AI2082" s="93" t="s">
        <v>1991</v>
      </c>
      <c r="AJ2082" s="92"/>
      <c r="AK2082" s="93" t="s">
        <v>1992</v>
      </c>
    </row>
    <row r="2083" spans="1:37" ht="25.4" customHeight="1" thickTop="1" thickBot="1" x14ac:dyDescent="0.3">
      <c r="A2083" s="284" t="s">
        <v>1779</v>
      </c>
      <c r="B2083" s="284"/>
      <c r="C2083" s="284"/>
      <c r="D2083" s="284"/>
      <c r="E2083" s="284"/>
      <c r="F2083" s="284"/>
      <c r="G2083" s="284"/>
      <c r="H2083" s="284"/>
      <c r="I2083" s="284"/>
      <c r="J2083" s="284"/>
      <c r="K2083" s="284"/>
      <c r="L2083" s="284"/>
      <c r="M2083" s="284"/>
      <c r="N2083" s="284"/>
      <c r="O2083" s="284"/>
      <c r="P2083" s="284"/>
      <c r="Q2083" s="284"/>
      <c r="R2083" s="284"/>
      <c r="S2083" s="284"/>
      <c r="T2083" s="284"/>
      <c r="U2083" s="284"/>
      <c r="V2083" s="284"/>
      <c r="W2083" s="284"/>
      <c r="X2083" s="284"/>
      <c r="Y2083" s="284"/>
      <c r="Z2083" s="284"/>
      <c r="AA2083" s="284"/>
      <c r="AB2083" s="284"/>
      <c r="AC2083" s="284"/>
      <c r="AD2083" s="94">
        <f>'Art. 121'!Q1995</f>
        <v>2</v>
      </c>
      <c r="AE2083" s="95">
        <f>IF(AG2083=1,AK2083,AG2083)</f>
        <v>0.42553191489361702</v>
      </c>
      <c r="AF2083">
        <f>AD2083/2</f>
        <v>1</v>
      </c>
      <c r="AG2083" s="92">
        <f>IF(AND(AF2083&gt;=0,AF2083&lt;=1),1,"No aplica")</f>
        <v>1</v>
      </c>
      <c r="AH2083" s="96">
        <f>AD2083/(AG2083*2)</f>
        <v>1</v>
      </c>
      <c r="AI2083" s="97">
        <f>IF(AG2083=1,AG2083/$AG$2088,"No aplica")</f>
        <v>0.2</v>
      </c>
      <c r="AJ2083" s="97">
        <f>AF2083*AI2083</f>
        <v>0.2</v>
      </c>
      <c r="AK2083" s="97">
        <f>AJ2083*$AE$23</f>
        <v>0.42553191489361702</v>
      </c>
    </row>
    <row r="2084" spans="1:37" ht="25.4" customHeight="1" thickTop="1" thickBot="1" x14ac:dyDescent="0.3">
      <c r="A2084" s="284" t="s">
        <v>1781</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94">
        <f>'Art. 121'!Q1996</f>
        <v>2</v>
      </c>
      <c r="AE2084" s="95">
        <f>IF(AG2084=1,AK2084,AG2084)</f>
        <v>0.42553191489361702</v>
      </c>
      <c r="AF2084">
        <f>AD2084/2</f>
        <v>1</v>
      </c>
      <c r="AG2084" s="92">
        <f>IF(AND(AF2084&gt;=0,AF2084&lt;=1),1,"No aplica")</f>
        <v>1</v>
      </c>
      <c r="AH2084" s="96">
        <f>AD2084/(AG2084*2)</f>
        <v>1</v>
      </c>
      <c r="AI2084" s="97">
        <f>IF(AG2084=1,AG2084/$AG$2088,"No aplica")</f>
        <v>0.2</v>
      </c>
      <c r="AJ2084" s="97">
        <f>AF2084*AI2084</f>
        <v>0.2</v>
      </c>
      <c r="AK2084" s="97">
        <f>AJ2084*$AE$23</f>
        <v>0.42553191489361702</v>
      </c>
    </row>
    <row r="2085" spans="1:37" ht="25.4" customHeight="1" thickTop="1" thickBot="1" x14ac:dyDescent="0.3">
      <c r="A2085" s="284" t="s">
        <v>1783</v>
      </c>
      <c r="B2085" s="284"/>
      <c r="C2085" s="284"/>
      <c r="D2085" s="284"/>
      <c r="E2085" s="284"/>
      <c r="F2085" s="284"/>
      <c r="G2085" s="284"/>
      <c r="H2085" s="284"/>
      <c r="I2085" s="284"/>
      <c r="J2085" s="284"/>
      <c r="K2085" s="284"/>
      <c r="L2085" s="284"/>
      <c r="M2085" s="284"/>
      <c r="N2085" s="284"/>
      <c r="O2085" s="284"/>
      <c r="P2085" s="284"/>
      <c r="Q2085" s="284"/>
      <c r="R2085" s="284"/>
      <c r="S2085" s="284"/>
      <c r="T2085" s="284"/>
      <c r="U2085" s="284"/>
      <c r="V2085" s="284"/>
      <c r="W2085" s="284"/>
      <c r="X2085" s="284"/>
      <c r="Y2085" s="284"/>
      <c r="Z2085" s="284"/>
      <c r="AA2085" s="284"/>
      <c r="AB2085" s="284"/>
      <c r="AC2085" s="284"/>
      <c r="AD2085" s="94">
        <f>'Art. 121'!Q1997</f>
        <v>1</v>
      </c>
      <c r="AE2085" s="95">
        <f>IF(AG2085=1,AK2085,AG2085)</f>
        <v>0.21276595744680851</v>
      </c>
      <c r="AF2085">
        <f>AD2085/2</f>
        <v>0.5</v>
      </c>
      <c r="AG2085" s="92">
        <f>IF(AND(AF2085&gt;=0,AF2085&lt;=1),1,"No aplica")</f>
        <v>1</v>
      </c>
      <c r="AH2085" s="96">
        <f>AD2085/(AG2085*2)</f>
        <v>0.5</v>
      </c>
      <c r="AI2085" s="97">
        <f>IF(AG2085=1,AG2085/$AG$2088,"No aplica")</f>
        <v>0.2</v>
      </c>
      <c r="AJ2085" s="97">
        <f>AF2085*AI2085</f>
        <v>0.1</v>
      </c>
      <c r="AK2085" s="97">
        <f>AJ2085*$AE$23</f>
        <v>0.21276595744680851</v>
      </c>
    </row>
    <row r="2086" spans="1:37" ht="25.4" customHeight="1" thickTop="1" thickBot="1" x14ac:dyDescent="0.3">
      <c r="A2086" s="284" t="s">
        <v>1786</v>
      </c>
      <c r="B2086" s="284"/>
      <c r="C2086" s="284"/>
      <c r="D2086" s="284"/>
      <c r="E2086" s="284"/>
      <c r="F2086" s="284"/>
      <c r="G2086" s="284"/>
      <c r="H2086" s="284"/>
      <c r="I2086" s="284"/>
      <c r="J2086" s="284"/>
      <c r="K2086" s="284"/>
      <c r="L2086" s="284"/>
      <c r="M2086" s="284"/>
      <c r="N2086" s="284"/>
      <c r="O2086" s="284"/>
      <c r="P2086" s="284"/>
      <c r="Q2086" s="284"/>
      <c r="R2086" s="284"/>
      <c r="S2086" s="284"/>
      <c r="T2086" s="284"/>
      <c r="U2086" s="284"/>
      <c r="V2086" s="284"/>
      <c r="W2086" s="284"/>
      <c r="X2086" s="284"/>
      <c r="Y2086" s="284"/>
      <c r="Z2086" s="284"/>
      <c r="AA2086" s="284"/>
      <c r="AB2086" s="284"/>
      <c r="AC2086" s="284"/>
      <c r="AD2086" s="94">
        <f>'Art. 121'!Q1998</f>
        <v>2</v>
      </c>
      <c r="AE2086" s="95">
        <f>IF(AG2086=1,AK2086,AG2086)</f>
        <v>0.42553191489361702</v>
      </c>
      <c r="AF2086">
        <f>AD2086/2</f>
        <v>1</v>
      </c>
      <c r="AG2086" s="92">
        <f>IF(AND(AF2086&gt;=0,AF2086&lt;=1),1,"No aplica")</f>
        <v>1</v>
      </c>
      <c r="AH2086" s="96">
        <f>AD2086/(AG2086*2)</f>
        <v>1</v>
      </c>
      <c r="AI2086" s="97">
        <f>IF(AG2086=1,AG2086/$AG$2088,"No aplica")</f>
        <v>0.2</v>
      </c>
      <c r="AJ2086" s="97">
        <f>AF2086*AI2086</f>
        <v>0.2</v>
      </c>
      <c r="AK2086" s="97">
        <f>AJ2086*$AE$23</f>
        <v>0.42553191489361702</v>
      </c>
    </row>
    <row r="2087" spans="1:37" ht="25.4" customHeight="1" thickTop="1" thickBot="1" x14ac:dyDescent="0.3">
      <c r="A2087" s="284" t="s">
        <v>1788</v>
      </c>
      <c r="B2087" s="284"/>
      <c r="C2087" s="284"/>
      <c r="D2087" s="284"/>
      <c r="E2087" s="284"/>
      <c r="F2087" s="284"/>
      <c r="G2087" s="284"/>
      <c r="H2087" s="284"/>
      <c r="I2087" s="284"/>
      <c r="J2087" s="284"/>
      <c r="K2087" s="284"/>
      <c r="L2087" s="284"/>
      <c r="M2087" s="284"/>
      <c r="N2087" s="284"/>
      <c r="O2087" s="284"/>
      <c r="P2087" s="284"/>
      <c r="Q2087" s="284"/>
      <c r="R2087" s="284"/>
      <c r="S2087" s="284"/>
      <c r="T2087" s="284"/>
      <c r="U2087" s="284"/>
      <c r="V2087" s="284"/>
      <c r="W2087" s="284"/>
      <c r="X2087" s="284"/>
      <c r="Y2087" s="284"/>
      <c r="Z2087" s="284"/>
      <c r="AA2087" s="284"/>
      <c r="AB2087" s="284"/>
      <c r="AC2087" s="284"/>
      <c r="AD2087" s="94">
        <f>'Art. 121'!Q1999</f>
        <v>2</v>
      </c>
      <c r="AE2087" s="95">
        <f>IF(AG2087=1,AK2087,AG2087)</f>
        <v>0.42553191489361702</v>
      </c>
      <c r="AF2087">
        <f>AD2087/2</f>
        <v>1</v>
      </c>
      <c r="AG2087" s="92">
        <f>IF(AND(AF2087&gt;=0,AF2087&lt;=1),1,"No aplica")</f>
        <v>1</v>
      </c>
      <c r="AH2087" s="96">
        <f>AD2087/(AG2087*2)</f>
        <v>1</v>
      </c>
      <c r="AI2087" s="97">
        <f>IF(AG2087=1,AG2087/$AG$2088,"No aplica")</f>
        <v>0.2</v>
      </c>
      <c r="AJ2087" s="97">
        <f>AF2087*AI2087</f>
        <v>0.2</v>
      </c>
      <c r="AK2087" s="97">
        <f>AJ2087*$AE$23</f>
        <v>0.42553191489361702</v>
      </c>
    </row>
    <row r="2088" spans="1:37" ht="25.4" customHeight="1" thickTop="1" x14ac:dyDescent="0.25">
      <c r="A2088" s="321" t="s">
        <v>2196</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5">
        <f>SUM(AE2081:AE2087)</f>
        <v>1.9148936170212765</v>
      </c>
      <c r="AF2088" s="65"/>
      <c r="AG2088" s="98">
        <f>SUM(AG2083:AG2087)</f>
        <v>5</v>
      </c>
      <c r="AH2088" s="99"/>
      <c r="AI2088" s="100"/>
      <c r="AJ2088" s="100"/>
      <c r="AK2088" s="100"/>
    </row>
    <row r="2089" spans="1:37" ht="25.4" customHeight="1" x14ac:dyDescent="0.25">
      <c r="A2089" s="308" t="s">
        <v>2197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5">
        <f>AE2088/$AE$23*100</f>
        <v>89.999999999999986</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1789</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2" t="s">
        <v>76</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69" t="s">
        <v>99</v>
      </c>
      <c r="AE2095" s="113" t="s">
        <v>9</v>
      </c>
      <c r="AF2095" s="92" t="s">
        <v>1988</v>
      </c>
      <c r="AG2095" s="92" t="s">
        <v>1989</v>
      </c>
      <c r="AH2095" s="92" t="s">
        <v>1990</v>
      </c>
      <c r="AI2095" s="93" t="s">
        <v>1991</v>
      </c>
      <c r="AJ2095" s="92"/>
      <c r="AK2095" s="93" t="s">
        <v>1992</v>
      </c>
    </row>
    <row r="2096" spans="1:37" ht="25.4" customHeight="1" thickTop="1" thickBot="1" x14ac:dyDescent="0.3">
      <c r="A2096" s="284" t="s">
        <v>1061</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4">
        <f>'Art. 121'!Q2008</f>
        <v>2</v>
      </c>
      <c r="AE2096" s="95">
        <f t="shared" ref="AE2096:AE2111" si="355">IF(AG2096=1,AK2096,AG2096)</f>
        <v>0.13297872340425532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0.13297872340425532</v>
      </c>
    </row>
    <row r="2097" spans="1:37" ht="25.4" customHeight="1" thickTop="1" thickBot="1" x14ac:dyDescent="0.3">
      <c r="A2097" s="284" t="s">
        <v>1063</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4">
        <f>'Art. 121'!Q2009</f>
        <v>2</v>
      </c>
      <c r="AE2097" s="95">
        <f t="shared" si="355"/>
        <v>0.13297872340425532</v>
      </c>
      <c r="AF2097">
        <f t="shared" si="356"/>
        <v>1</v>
      </c>
      <c r="AG2097" s="92">
        <f t="shared" si="357"/>
        <v>1</v>
      </c>
      <c r="AH2097" s="96">
        <f t="shared" si="358"/>
        <v>1</v>
      </c>
      <c r="AI2097" s="97">
        <f t="shared" si="359"/>
        <v>6.25E-2</v>
      </c>
      <c r="AJ2097" s="97">
        <f t="shared" si="360"/>
        <v>6.25E-2</v>
      </c>
      <c r="AK2097" s="97">
        <f t="shared" si="361"/>
        <v>0.13297872340425532</v>
      </c>
    </row>
    <row r="2098" spans="1:37" ht="25.4" customHeight="1" thickTop="1" thickBot="1" x14ac:dyDescent="0.3">
      <c r="A2098" s="284" t="s">
        <v>2198</v>
      </c>
      <c r="B2098" s="284"/>
      <c r="C2098" s="284"/>
      <c r="D2098" s="284"/>
      <c r="E2098" s="284"/>
      <c r="F2098" s="284"/>
      <c r="G2098" s="284"/>
      <c r="H2098" s="284"/>
      <c r="I2098" s="284"/>
      <c r="J2098" s="284"/>
      <c r="K2098" s="284"/>
      <c r="L2098" s="284"/>
      <c r="M2098" s="284"/>
      <c r="N2098" s="284"/>
      <c r="O2098" s="284"/>
      <c r="P2098" s="284"/>
      <c r="Q2098" s="284"/>
      <c r="R2098" s="284"/>
      <c r="S2098" s="284"/>
      <c r="T2098" s="284"/>
      <c r="U2098" s="284"/>
      <c r="V2098" s="284"/>
      <c r="W2098" s="284"/>
      <c r="X2098" s="284"/>
      <c r="Y2098" s="284"/>
      <c r="Z2098" s="284"/>
      <c r="AA2098" s="284"/>
      <c r="AB2098" s="284"/>
      <c r="AC2098" s="284"/>
      <c r="AD2098" s="94">
        <f>'Art. 121'!Q2010</f>
        <v>2</v>
      </c>
      <c r="AE2098" s="95">
        <f t="shared" si="355"/>
        <v>0.13297872340425532</v>
      </c>
      <c r="AF2098">
        <f t="shared" si="356"/>
        <v>1</v>
      </c>
      <c r="AG2098" s="92">
        <f t="shared" si="357"/>
        <v>1</v>
      </c>
      <c r="AH2098" s="96">
        <f t="shared" si="358"/>
        <v>1</v>
      </c>
      <c r="AI2098" s="97">
        <f t="shared" si="359"/>
        <v>6.25E-2</v>
      </c>
      <c r="AJ2098" s="97">
        <f t="shared" si="360"/>
        <v>6.25E-2</v>
      </c>
      <c r="AK2098" s="97">
        <f t="shared" si="361"/>
        <v>0.13297872340425532</v>
      </c>
    </row>
    <row r="2099" spans="1:37" ht="25.4" customHeight="1" thickTop="1" thickBot="1" x14ac:dyDescent="0.3">
      <c r="A2099" s="284" t="s">
        <v>2199</v>
      </c>
      <c r="B2099" s="284"/>
      <c r="C2099" s="284"/>
      <c r="D2099" s="284"/>
      <c r="E2099" s="284"/>
      <c r="F2099" s="284"/>
      <c r="G2099" s="284"/>
      <c r="H2099" s="284"/>
      <c r="I2099" s="284"/>
      <c r="J2099" s="284"/>
      <c r="K2099" s="284"/>
      <c r="L2099" s="284"/>
      <c r="M2099" s="284"/>
      <c r="N2099" s="284"/>
      <c r="O2099" s="284"/>
      <c r="P2099" s="284"/>
      <c r="Q2099" s="284"/>
      <c r="R2099" s="284"/>
      <c r="S2099" s="284"/>
      <c r="T2099" s="284"/>
      <c r="U2099" s="284"/>
      <c r="V2099" s="284"/>
      <c r="W2099" s="284"/>
      <c r="X2099" s="284"/>
      <c r="Y2099" s="284"/>
      <c r="Z2099" s="284"/>
      <c r="AA2099" s="284"/>
      <c r="AB2099" s="284"/>
      <c r="AC2099" s="284"/>
      <c r="AD2099" s="94">
        <f>'Art. 121'!Q2011</f>
        <v>2</v>
      </c>
      <c r="AE2099" s="95">
        <f t="shared" si="355"/>
        <v>0.13297872340425532</v>
      </c>
      <c r="AF2099">
        <f t="shared" si="356"/>
        <v>1</v>
      </c>
      <c r="AG2099" s="92">
        <f t="shared" si="357"/>
        <v>1</v>
      </c>
      <c r="AH2099" s="96">
        <f t="shared" si="358"/>
        <v>1</v>
      </c>
      <c r="AI2099" s="97">
        <f t="shared" si="359"/>
        <v>6.25E-2</v>
      </c>
      <c r="AJ2099" s="97">
        <f t="shared" si="360"/>
        <v>6.25E-2</v>
      </c>
      <c r="AK2099" s="97">
        <f t="shared" si="361"/>
        <v>0.13297872340425532</v>
      </c>
    </row>
    <row r="2100" spans="1:37" ht="25.4" customHeight="1" thickTop="1" thickBot="1" x14ac:dyDescent="0.3">
      <c r="A2100" s="279" t="s">
        <v>2200</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94">
        <f>'Art. 121'!Q2012</f>
        <v>2</v>
      </c>
      <c r="AE2100" s="95">
        <f t="shared" si="355"/>
        <v>0.13297872340425532</v>
      </c>
      <c r="AF2100">
        <f t="shared" si="356"/>
        <v>1</v>
      </c>
      <c r="AG2100" s="92">
        <f t="shared" si="357"/>
        <v>1</v>
      </c>
      <c r="AH2100" s="96">
        <f t="shared" si="358"/>
        <v>1</v>
      </c>
      <c r="AI2100" s="97">
        <f t="shared" si="359"/>
        <v>6.25E-2</v>
      </c>
      <c r="AJ2100" s="97">
        <f t="shared" si="360"/>
        <v>6.25E-2</v>
      </c>
      <c r="AK2100" s="97">
        <f t="shared" si="361"/>
        <v>0.13297872340425532</v>
      </c>
    </row>
    <row r="2101" spans="1:37" ht="25.4" customHeight="1" thickTop="1" thickBot="1" x14ac:dyDescent="0.3">
      <c r="A2101" s="279" t="s">
        <v>2201</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94">
        <f>'Art. 121'!Q2013</f>
        <v>2</v>
      </c>
      <c r="AE2101" s="95">
        <f t="shared" si="355"/>
        <v>0.13297872340425532</v>
      </c>
      <c r="AF2101">
        <f t="shared" si="356"/>
        <v>1</v>
      </c>
      <c r="AG2101" s="92">
        <f t="shared" si="357"/>
        <v>1</v>
      </c>
      <c r="AH2101" s="96">
        <f t="shared" si="358"/>
        <v>1</v>
      </c>
      <c r="AI2101" s="97">
        <f t="shared" si="359"/>
        <v>6.25E-2</v>
      </c>
      <c r="AJ2101" s="97">
        <f t="shared" si="360"/>
        <v>6.25E-2</v>
      </c>
      <c r="AK2101" s="97">
        <f t="shared" si="361"/>
        <v>0.13297872340425532</v>
      </c>
    </row>
    <row r="2102" spans="1:37" ht="25.4" customHeight="1" thickTop="1" thickBot="1" x14ac:dyDescent="0.3">
      <c r="A2102" s="284" t="s">
        <v>2202</v>
      </c>
      <c r="B2102" s="284"/>
      <c r="C2102" s="284"/>
      <c r="D2102" s="284"/>
      <c r="E2102" s="284"/>
      <c r="F2102" s="284"/>
      <c r="G2102" s="284"/>
      <c r="H2102" s="284"/>
      <c r="I2102" s="284"/>
      <c r="J2102" s="284"/>
      <c r="K2102" s="284"/>
      <c r="L2102" s="284"/>
      <c r="M2102" s="284"/>
      <c r="N2102" s="284"/>
      <c r="O2102" s="284"/>
      <c r="P2102" s="284"/>
      <c r="Q2102" s="284"/>
      <c r="R2102" s="284"/>
      <c r="S2102" s="284"/>
      <c r="T2102" s="284"/>
      <c r="U2102" s="284"/>
      <c r="V2102" s="284"/>
      <c r="W2102" s="284"/>
      <c r="X2102" s="284"/>
      <c r="Y2102" s="284"/>
      <c r="Z2102" s="284"/>
      <c r="AA2102" s="284"/>
      <c r="AB2102" s="284"/>
      <c r="AC2102" s="284"/>
      <c r="AD2102" s="94">
        <f>'Art. 121'!Q2014</f>
        <v>2</v>
      </c>
      <c r="AE2102" s="95">
        <f t="shared" si="355"/>
        <v>0.13297872340425532</v>
      </c>
      <c r="AF2102">
        <f t="shared" si="356"/>
        <v>1</v>
      </c>
      <c r="AG2102" s="92">
        <f t="shared" si="357"/>
        <v>1</v>
      </c>
      <c r="AH2102" s="96">
        <f t="shared" si="358"/>
        <v>1</v>
      </c>
      <c r="AI2102" s="97">
        <f t="shared" si="359"/>
        <v>6.25E-2</v>
      </c>
      <c r="AJ2102" s="97">
        <f t="shared" si="360"/>
        <v>6.25E-2</v>
      </c>
      <c r="AK2102" s="97">
        <f t="shared" si="361"/>
        <v>0.13297872340425532</v>
      </c>
    </row>
    <row r="2103" spans="1:37" ht="25.4" customHeight="1" thickTop="1" thickBot="1" x14ac:dyDescent="0.3">
      <c r="A2103" s="284" t="s">
        <v>2203</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94">
        <f>'Art. 121'!Q2015</f>
        <v>2</v>
      </c>
      <c r="AE2103" s="95">
        <f t="shared" si="355"/>
        <v>0.13297872340425532</v>
      </c>
      <c r="AF2103">
        <f t="shared" si="356"/>
        <v>1</v>
      </c>
      <c r="AG2103" s="92">
        <f t="shared" si="357"/>
        <v>1</v>
      </c>
      <c r="AH2103" s="96">
        <f t="shared" si="358"/>
        <v>1</v>
      </c>
      <c r="AI2103" s="97">
        <f t="shared" si="359"/>
        <v>6.25E-2</v>
      </c>
      <c r="AJ2103" s="97">
        <f t="shared" si="360"/>
        <v>6.25E-2</v>
      </c>
      <c r="AK2103" s="97">
        <f t="shared" si="361"/>
        <v>0.13297872340425532</v>
      </c>
    </row>
    <row r="2104" spans="1:37" ht="25.4" customHeight="1" thickTop="1" thickBot="1" x14ac:dyDescent="0.3">
      <c r="A2104" s="284" t="s">
        <v>2204</v>
      </c>
      <c r="B2104" s="284"/>
      <c r="C2104" s="284"/>
      <c r="D2104" s="284"/>
      <c r="E2104" s="284"/>
      <c r="F2104" s="284"/>
      <c r="G2104" s="284"/>
      <c r="H2104" s="284"/>
      <c r="I2104" s="284"/>
      <c r="J2104" s="284"/>
      <c r="K2104" s="284"/>
      <c r="L2104" s="284"/>
      <c r="M2104" s="284"/>
      <c r="N2104" s="284"/>
      <c r="O2104" s="284"/>
      <c r="P2104" s="284"/>
      <c r="Q2104" s="284"/>
      <c r="R2104" s="284"/>
      <c r="S2104" s="284"/>
      <c r="T2104" s="284"/>
      <c r="U2104" s="284"/>
      <c r="V2104" s="284"/>
      <c r="W2104" s="284"/>
      <c r="X2104" s="284"/>
      <c r="Y2104" s="284"/>
      <c r="Z2104" s="284"/>
      <c r="AA2104" s="284"/>
      <c r="AB2104" s="284"/>
      <c r="AC2104" s="284"/>
      <c r="AD2104" s="94">
        <f>'Art. 121'!Q2016</f>
        <v>2</v>
      </c>
      <c r="AE2104" s="95">
        <f t="shared" si="355"/>
        <v>0.13297872340425532</v>
      </c>
      <c r="AF2104">
        <f t="shared" si="356"/>
        <v>1</v>
      </c>
      <c r="AG2104" s="92">
        <f t="shared" si="357"/>
        <v>1</v>
      </c>
      <c r="AH2104" s="96">
        <f t="shared" si="358"/>
        <v>1</v>
      </c>
      <c r="AI2104" s="97">
        <f t="shared" si="359"/>
        <v>6.25E-2</v>
      </c>
      <c r="AJ2104" s="97">
        <f t="shared" si="360"/>
        <v>6.25E-2</v>
      </c>
      <c r="AK2104" s="97">
        <f t="shared" si="361"/>
        <v>0.13297872340425532</v>
      </c>
    </row>
    <row r="2105" spans="1:37" ht="25.4" customHeight="1" thickTop="1" thickBot="1" x14ac:dyDescent="0.3">
      <c r="A2105" s="284" t="s">
        <v>2205</v>
      </c>
      <c r="B2105" s="284"/>
      <c r="C2105" s="284"/>
      <c r="D2105" s="284"/>
      <c r="E2105" s="284"/>
      <c r="F2105" s="284"/>
      <c r="G2105" s="284"/>
      <c r="H2105" s="284"/>
      <c r="I2105" s="284"/>
      <c r="J2105" s="284"/>
      <c r="K2105" s="284"/>
      <c r="L2105" s="284"/>
      <c r="M2105" s="284"/>
      <c r="N2105" s="284"/>
      <c r="O2105" s="284"/>
      <c r="P2105" s="284"/>
      <c r="Q2105" s="284"/>
      <c r="R2105" s="284"/>
      <c r="S2105" s="284"/>
      <c r="T2105" s="284"/>
      <c r="U2105" s="284"/>
      <c r="V2105" s="284"/>
      <c r="W2105" s="284"/>
      <c r="X2105" s="284"/>
      <c r="Y2105" s="284"/>
      <c r="Z2105" s="284"/>
      <c r="AA2105" s="284"/>
      <c r="AB2105" s="284"/>
      <c r="AC2105" s="284"/>
      <c r="AD2105" s="94">
        <f>'Art. 121'!Q2017</f>
        <v>2</v>
      </c>
      <c r="AE2105" s="95">
        <f t="shared" si="355"/>
        <v>0.13297872340425532</v>
      </c>
      <c r="AF2105">
        <f t="shared" si="356"/>
        <v>1</v>
      </c>
      <c r="AG2105" s="92">
        <f t="shared" si="357"/>
        <v>1</v>
      </c>
      <c r="AH2105" s="96">
        <f t="shared" si="358"/>
        <v>1</v>
      </c>
      <c r="AI2105" s="97">
        <f t="shared" si="359"/>
        <v>6.25E-2</v>
      </c>
      <c r="AJ2105" s="97">
        <f t="shared" si="360"/>
        <v>6.25E-2</v>
      </c>
      <c r="AK2105" s="97">
        <f t="shared" si="361"/>
        <v>0.13297872340425532</v>
      </c>
    </row>
    <row r="2106" spans="1:37" ht="25.4" customHeight="1" thickTop="1" thickBot="1" x14ac:dyDescent="0.3">
      <c r="A2106" s="284" t="s">
        <v>2206</v>
      </c>
      <c r="B2106" s="284"/>
      <c r="C2106" s="284"/>
      <c r="D2106" s="284"/>
      <c r="E2106" s="284"/>
      <c r="F2106" s="284"/>
      <c r="G2106" s="284"/>
      <c r="H2106" s="284"/>
      <c r="I2106" s="284"/>
      <c r="J2106" s="284"/>
      <c r="K2106" s="284"/>
      <c r="L2106" s="284"/>
      <c r="M2106" s="284"/>
      <c r="N2106" s="284"/>
      <c r="O2106" s="284"/>
      <c r="P2106" s="284"/>
      <c r="Q2106" s="284"/>
      <c r="R2106" s="284"/>
      <c r="S2106" s="284"/>
      <c r="T2106" s="284"/>
      <c r="U2106" s="284"/>
      <c r="V2106" s="284"/>
      <c r="W2106" s="284"/>
      <c r="X2106" s="284"/>
      <c r="Y2106" s="284"/>
      <c r="Z2106" s="284"/>
      <c r="AA2106" s="284"/>
      <c r="AB2106" s="284"/>
      <c r="AC2106" s="284"/>
      <c r="AD2106" s="94">
        <f>'Art. 121'!Q2018</f>
        <v>2</v>
      </c>
      <c r="AE2106" s="95">
        <f t="shared" si="355"/>
        <v>0.13297872340425532</v>
      </c>
      <c r="AF2106">
        <f t="shared" si="356"/>
        <v>1</v>
      </c>
      <c r="AG2106" s="92">
        <f t="shared" si="357"/>
        <v>1</v>
      </c>
      <c r="AH2106" s="96">
        <f t="shared" si="358"/>
        <v>1</v>
      </c>
      <c r="AI2106" s="97">
        <f t="shared" si="359"/>
        <v>6.25E-2</v>
      </c>
      <c r="AJ2106" s="97">
        <f t="shared" si="360"/>
        <v>6.25E-2</v>
      </c>
      <c r="AK2106" s="97">
        <f t="shared" si="361"/>
        <v>0.13297872340425532</v>
      </c>
    </row>
    <row r="2107" spans="1:37" ht="25.4" customHeight="1" thickTop="1" thickBot="1" x14ac:dyDescent="0.3">
      <c r="A2107" s="279" t="s">
        <v>2207</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94">
        <f>'Art. 121'!Q2019</f>
        <v>2</v>
      </c>
      <c r="AE2107" s="95">
        <f t="shared" si="355"/>
        <v>0.13297872340425532</v>
      </c>
      <c r="AF2107">
        <f t="shared" si="356"/>
        <v>1</v>
      </c>
      <c r="AG2107" s="92">
        <f t="shared" si="357"/>
        <v>1</v>
      </c>
      <c r="AH2107" s="96">
        <f t="shared" si="358"/>
        <v>1</v>
      </c>
      <c r="AI2107" s="97">
        <f t="shared" si="359"/>
        <v>6.25E-2</v>
      </c>
      <c r="AJ2107" s="97">
        <f t="shared" si="360"/>
        <v>6.25E-2</v>
      </c>
      <c r="AK2107" s="97">
        <f t="shared" si="361"/>
        <v>0.13297872340425532</v>
      </c>
    </row>
    <row r="2108" spans="1:37" ht="25.4" customHeight="1" thickTop="1" thickBot="1" x14ac:dyDescent="0.3">
      <c r="A2108" s="279" t="s">
        <v>2208</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94">
        <f>'Art. 121'!Q2020</f>
        <v>2</v>
      </c>
      <c r="AE2108" s="95">
        <f t="shared" si="355"/>
        <v>0.13297872340425532</v>
      </c>
      <c r="AF2108">
        <f t="shared" si="356"/>
        <v>1</v>
      </c>
      <c r="AG2108" s="92">
        <f t="shared" si="357"/>
        <v>1</v>
      </c>
      <c r="AH2108" s="96">
        <f t="shared" si="358"/>
        <v>1</v>
      </c>
      <c r="AI2108" s="97">
        <f t="shared" si="359"/>
        <v>6.25E-2</v>
      </c>
      <c r="AJ2108" s="97">
        <f t="shared" si="360"/>
        <v>6.25E-2</v>
      </c>
      <c r="AK2108" s="97">
        <f t="shared" si="361"/>
        <v>0.13297872340425532</v>
      </c>
    </row>
    <row r="2109" spans="1:37" ht="25.4" customHeight="1" thickTop="1" thickBot="1" x14ac:dyDescent="0.3">
      <c r="A2109" s="284" t="s">
        <v>2209</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94">
        <f>'Art. 121'!Q2021</f>
        <v>2</v>
      </c>
      <c r="AE2109" s="95">
        <f t="shared" si="355"/>
        <v>0.13297872340425532</v>
      </c>
      <c r="AF2109">
        <f t="shared" si="356"/>
        <v>1</v>
      </c>
      <c r="AG2109" s="92">
        <f t="shared" si="357"/>
        <v>1</v>
      </c>
      <c r="AH2109" s="96">
        <f t="shared" si="358"/>
        <v>1</v>
      </c>
      <c r="AI2109" s="97">
        <f t="shared" si="359"/>
        <v>6.25E-2</v>
      </c>
      <c r="AJ2109" s="97">
        <f t="shared" si="360"/>
        <v>6.25E-2</v>
      </c>
      <c r="AK2109" s="97">
        <f t="shared" si="361"/>
        <v>0.13297872340425532</v>
      </c>
    </row>
    <row r="2110" spans="1:37" ht="25.4" customHeight="1" thickTop="1" thickBot="1" x14ac:dyDescent="0.3">
      <c r="A2110" s="284" t="s">
        <v>2210</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94">
        <f>'Art. 121'!Q2022</f>
        <v>2</v>
      </c>
      <c r="AE2110" s="95">
        <f t="shared" si="355"/>
        <v>0.13297872340425532</v>
      </c>
      <c r="AF2110">
        <f t="shared" si="356"/>
        <v>1</v>
      </c>
      <c r="AG2110" s="92">
        <f t="shared" si="357"/>
        <v>1</v>
      </c>
      <c r="AH2110" s="96">
        <f t="shared" si="358"/>
        <v>1</v>
      </c>
      <c r="AI2110" s="97">
        <f t="shared" si="359"/>
        <v>6.25E-2</v>
      </c>
      <c r="AJ2110" s="97">
        <f t="shared" si="360"/>
        <v>6.25E-2</v>
      </c>
      <c r="AK2110" s="97">
        <f t="shared" si="361"/>
        <v>0.13297872340425532</v>
      </c>
    </row>
    <row r="2111" spans="1:37" ht="25.4" customHeight="1" thickTop="1" thickBot="1" x14ac:dyDescent="0.3">
      <c r="A2111" s="284" t="s">
        <v>2211</v>
      </c>
      <c r="B2111" s="284"/>
      <c r="C2111" s="284"/>
      <c r="D2111" s="284"/>
      <c r="E2111" s="284"/>
      <c r="F2111" s="284"/>
      <c r="G2111" s="284"/>
      <c r="H2111" s="284"/>
      <c r="I2111" s="284"/>
      <c r="J2111" s="284"/>
      <c r="K2111" s="284"/>
      <c r="L2111" s="284"/>
      <c r="M2111" s="284"/>
      <c r="N2111" s="284"/>
      <c r="O2111" s="284"/>
      <c r="P2111" s="284"/>
      <c r="Q2111" s="284"/>
      <c r="R2111" s="284"/>
      <c r="S2111" s="284"/>
      <c r="T2111" s="284"/>
      <c r="U2111" s="284"/>
      <c r="V2111" s="284"/>
      <c r="W2111" s="284"/>
      <c r="X2111" s="284"/>
      <c r="Y2111" s="284"/>
      <c r="Z2111" s="284"/>
      <c r="AA2111" s="284"/>
      <c r="AB2111" s="284"/>
      <c r="AC2111" s="284"/>
      <c r="AD2111" s="94">
        <f>'Art. 121'!Q2023</f>
        <v>2</v>
      </c>
      <c r="AE2111" s="95">
        <f t="shared" si="355"/>
        <v>0.13297872340425532</v>
      </c>
      <c r="AF2111">
        <f t="shared" si="356"/>
        <v>1</v>
      </c>
      <c r="AG2111" s="92">
        <f t="shared" si="357"/>
        <v>1</v>
      </c>
      <c r="AH2111" s="96">
        <f t="shared" si="358"/>
        <v>1</v>
      </c>
      <c r="AI2111" s="97">
        <f t="shared" si="359"/>
        <v>6.25E-2</v>
      </c>
      <c r="AJ2111" s="97">
        <f t="shared" si="360"/>
        <v>6.25E-2</v>
      </c>
      <c r="AK2111" s="97">
        <f t="shared" si="361"/>
        <v>0.13297872340425532</v>
      </c>
    </row>
    <row r="2112" spans="1:37" ht="25.4" customHeight="1" thickTop="1" x14ac:dyDescent="0.25">
      <c r="A2112" s="321" t="s">
        <v>2212</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5">
        <f>SUM(AE2096:AE2111)</f>
        <v>2.1276595744680842</v>
      </c>
      <c r="AF2112" s="65"/>
      <c r="AG2112" s="98">
        <f>SUM(AG2096:AG2111)</f>
        <v>16</v>
      </c>
      <c r="AH2112" s="99"/>
      <c r="AI2112" s="100"/>
      <c r="AJ2112" s="100"/>
      <c r="AK2112" s="100"/>
    </row>
    <row r="2113" spans="1:37" ht="25.4" customHeight="1" x14ac:dyDescent="0.25">
      <c r="A2113" s="308" t="s">
        <v>2213</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5">
        <f>AE2112/$AE$23*100</f>
        <v>99.999999999999957</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2" t="s">
        <v>111</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11" t="s">
        <v>99</v>
      </c>
      <c r="AE2115" s="112" t="s">
        <v>9</v>
      </c>
      <c r="AF2115" s="92" t="s">
        <v>1988</v>
      </c>
      <c r="AG2115" s="92" t="s">
        <v>1989</v>
      </c>
      <c r="AH2115" s="92" t="s">
        <v>1990</v>
      </c>
      <c r="AI2115" s="93" t="s">
        <v>1991</v>
      </c>
      <c r="AJ2115" s="92"/>
      <c r="AK2115" s="93" t="s">
        <v>1992</v>
      </c>
    </row>
    <row r="2116" spans="1:37" ht="25.4" customHeight="1" thickTop="1" thickBot="1" x14ac:dyDescent="0.3">
      <c r="A2116" s="284" t="s">
        <v>1911</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94">
        <f>'Art. 121'!Q2026</f>
        <v>2</v>
      </c>
      <c r="AE2116" s="95">
        <f>IF(AG2116=1,AK2116,AG2116)</f>
        <v>0.42553191489361702</v>
      </c>
      <c r="AF2116">
        <f>AD2116/2</f>
        <v>1</v>
      </c>
      <c r="AG2116" s="92">
        <f>IF(AND(AF2116&gt;=0,AF2116&lt;=1),1,"No aplica")</f>
        <v>1</v>
      </c>
      <c r="AH2116" s="96">
        <f>AD2116/(AG2116*2)</f>
        <v>1</v>
      </c>
      <c r="AI2116" s="97">
        <f>IF(AG2116=1,AG2116/$AG$2121,"No aplica")</f>
        <v>0.2</v>
      </c>
      <c r="AJ2116" s="97">
        <f>AF2116*AI2116</f>
        <v>0.2</v>
      </c>
      <c r="AK2116" s="97">
        <f>AJ2116*$AE$23</f>
        <v>0.42553191489361702</v>
      </c>
    </row>
    <row r="2117" spans="1:37" ht="25.4" customHeight="1" thickTop="1" thickBot="1" x14ac:dyDescent="0.3">
      <c r="A2117" s="284" t="s">
        <v>1912</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4">
        <f>'Art. 121'!Q2027</f>
        <v>2</v>
      </c>
      <c r="AE2117" s="95">
        <f>IF(AG2117=1,AK2117,AG2117)</f>
        <v>0.42553191489361702</v>
      </c>
      <c r="AF2117">
        <f>AD2117/2</f>
        <v>1</v>
      </c>
      <c r="AG2117" s="92">
        <f>IF(AND(AF2117&gt;=0,AF2117&lt;=1),1,"No aplica")</f>
        <v>1</v>
      </c>
      <c r="AH2117" s="96">
        <f>AD2117/(AG2117*2)</f>
        <v>1</v>
      </c>
      <c r="AI2117" s="97">
        <f>IF(AG2117=1,AG2117/$AG$2121,"No aplica")</f>
        <v>0.2</v>
      </c>
      <c r="AJ2117" s="97">
        <f>AF2117*AI2117</f>
        <v>0.2</v>
      </c>
      <c r="AK2117" s="97">
        <f>AJ2117*$AE$23</f>
        <v>0.42553191489361702</v>
      </c>
    </row>
    <row r="2118" spans="1:37" ht="25.4" customHeight="1" thickTop="1" thickBot="1" x14ac:dyDescent="0.3">
      <c r="A2118" s="284" t="s">
        <v>1913</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4">
        <f>'Art. 121'!Q2028</f>
        <v>2</v>
      </c>
      <c r="AE2118" s="95">
        <f>IF(AG2118=1,AK2118,AG2118)</f>
        <v>0.42553191489361702</v>
      </c>
      <c r="AF2118">
        <f>AD2118/2</f>
        <v>1</v>
      </c>
      <c r="AG2118" s="92">
        <f>IF(AND(AF2118&gt;=0,AF2118&lt;=1),1,"No aplica")</f>
        <v>1</v>
      </c>
      <c r="AH2118" s="96">
        <f>AD2118/(AG2118*2)</f>
        <v>1</v>
      </c>
      <c r="AI2118" s="97">
        <f>IF(AG2118=1,AG2118/$AG$2121,"No aplica")</f>
        <v>0.2</v>
      </c>
      <c r="AJ2118" s="97">
        <f>AF2118*AI2118</f>
        <v>0.2</v>
      </c>
      <c r="AK2118" s="97">
        <f>AJ2118*$AE$23</f>
        <v>0.42553191489361702</v>
      </c>
    </row>
    <row r="2119" spans="1:37" ht="25.4" customHeight="1" thickTop="1" thickBot="1" x14ac:dyDescent="0.3">
      <c r="A2119" s="284" t="s">
        <v>1914</v>
      </c>
      <c r="B2119" s="284"/>
      <c r="C2119" s="284"/>
      <c r="D2119" s="284"/>
      <c r="E2119" s="284"/>
      <c r="F2119" s="284"/>
      <c r="G2119" s="284"/>
      <c r="H2119" s="284"/>
      <c r="I2119" s="284"/>
      <c r="J2119" s="284"/>
      <c r="K2119" s="284"/>
      <c r="L2119" s="284"/>
      <c r="M2119" s="284"/>
      <c r="N2119" s="284"/>
      <c r="O2119" s="284"/>
      <c r="P2119" s="284"/>
      <c r="Q2119" s="284"/>
      <c r="R2119" s="284"/>
      <c r="S2119" s="284"/>
      <c r="T2119" s="284"/>
      <c r="U2119" s="284"/>
      <c r="V2119" s="284"/>
      <c r="W2119" s="284"/>
      <c r="X2119" s="284"/>
      <c r="Y2119" s="284"/>
      <c r="Z2119" s="284"/>
      <c r="AA2119" s="284"/>
      <c r="AB2119" s="284"/>
      <c r="AC2119" s="284"/>
      <c r="AD2119" s="94">
        <f>'Art. 121'!Q2029</f>
        <v>2</v>
      </c>
      <c r="AE2119" s="95">
        <f>IF(AG2119=1,AK2119,AG2119)</f>
        <v>0.42553191489361702</v>
      </c>
      <c r="AF2119">
        <f>AD2119/2</f>
        <v>1</v>
      </c>
      <c r="AG2119" s="92">
        <f>IF(AND(AF2119&gt;=0,AF2119&lt;=1),1,"No aplica")</f>
        <v>1</v>
      </c>
      <c r="AH2119" s="96">
        <f>AD2119/(AG2119*2)</f>
        <v>1</v>
      </c>
      <c r="AI2119" s="97">
        <f>IF(AG2119=1,AG2119/$AG$2121,"No aplica")</f>
        <v>0.2</v>
      </c>
      <c r="AJ2119" s="97">
        <f>AF2119*AI2119</f>
        <v>0.2</v>
      </c>
      <c r="AK2119" s="97">
        <f>AJ2119*$AE$23</f>
        <v>0.42553191489361702</v>
      </c>
    </row>
    <row r="2120" spans="1:37" ht="25.4" customHeight="1" thickTop="1" thickBot="1" x14ac:dyDescent="0.3">
      <c r="A2120" s="284" t="s">
        <v>2214</v>
      </c>
      <c r="B2120" s="284"/>
      <c r="C2120" s="284"/>
      <c r="D2120" s="284"/>
      <c r="E2120" s="284"/>
      <c r="F2120" s="284"/>
      <c r="G2120" s="284"/>
      <c r="H2120" s="284"/>
      <c r="I2120" s="284"/>
      <c r="J2120" s="284"/>
      <c r="K2120" s="284"/>
      <c r="L2120" s="284"/>
      <c r="M2120" s="284"/>
      <c r="N2120" s="284"/>
      <c r="O2120" s="284"/>
      <c r="P2120" s="284"/>
      <c r="Q2120" s="284"/>
      <c r="R2120" s="284"/>
      <c r="S2120" s="284"/>
      <c r="T2120" s="284"/>
      <c r="U2120" s="284"/>
      <c r="V2120" s="284"/>
      <c r="W2120" s="284"/>
      <c r="X2120" s="284"/>
      <c r="Y2120" s="284"/>
      <c r="Z2120" s="284"/>
      <c r="AA2120" s="284"/>
      <c r="AB2120" s="284"/>
      <c r="AC2120" s="284"/>
      <c r="AD2120" s="94">
        <f>'Art. 121'!Q2030</f>
        <v>2</v>
      </c>
      <c r="AE2120" s="95">
        <f>IF(AG2120=1,AK2120,AG2120)</f>
        <v>0.42553191489361702</v>
      </c>
      <c r="AF2120">
        <f>AD2120/2</f>
        <v>1</v>
      </c>
      <c r="AG2120" s="92">
        <f>IF(AND(AF2120&gt;=0,AF2120&lt;=1),1,"No aplica")</f>
        <v>1</v>
      </c>
      <c r="AH2120" s="96">
        <f>AD2120/(AG2120*2)</f>
        <v>1</v>
      </c>
      <c r="AI2120" s="97">
        <f>IF(AG2120=1,AG2120/$AG$2121,"No aplica")</f>
        <v>0.2</v>
      </c>
      <c r="AJ2120" s="97">
        <f>AF2120*AI2120</f>
        <v>0.2</v>
      </c>
      <c r="AK2120" s="97">
        <f>AJ2120*$AE$23</f>
        <v>0.42553191489361702</v>
      </c>
    </row>
    <row r="2121" spans="1:37" ht="25.4" customHeight="1" thickTop="1" x14ac:dyDescent="0.25">
      <c r="A2121" s="321" t="s">
        <v>2215</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5">
        <f>SUM(AE2114:AE2120)</f>
        <v>2.1276595744680851</v>
      </c>
      <c r="AF2121" s="65"/>
      <c r="AG2121" s="98">
        <f>SUM(AG2116:AG2120)</f>
        <v>5</v>
      </c>
      <c r="AH2121" s="99"/>
      <c r="AI2121" s="100"/>
      <c r="AJ2121" s="100"/>
      <c r="AK2121" s="100"/>
    </row>
    <row r="2122" spans="1:37" ht="25.4" customHeight="1" x14ac:dyDescent="0.25">
      <c r="A2122" s="308" t="s">
        <v>2216</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1811</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2" t="s">
        <v>76</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69" t="s">
        <v>99</v>
      </c>
      <c r="AE2128" s="113" t="s">
        <v>9</v>
      </c>
      <c r="AF2128" s="92" t="s">
        <v>1988</v>
      </c>
      <c r="AG2128" s="92" t="s">
        <v>1989</v>
      </c>
      <c r="AH2128" s="92" t="s">
        <v>1990</v>
      </c>
      <c r="AI2128" s="93" t="s">
        <v>1991</v>
      </c>
      <c r="AJ2128" s="92"/>
      <c r="AK2128" s="93" t="s">
        <v>1992</v>
      </c>
    </row>
    <row r="2129" spans="1:37" ht="25.4" customHeight="1" thickTop="1" thickBot="1" x14ac:dyDescent="0.3">
      <c r="A2129" s="284" t="s">
        <v>2217</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4" t="s">
        <v>2218</v>
      </c>
      <c r="B2130" s="284"/>
      <c r="C2130" s="284"/>
      <c r="D2130" s="284"/>
      <c r="E2130" s="284"/>
      <c r="F2130" s="284"/>
      <c r="G2130" s="284"/>
      <c r="H2130" s="284"/>
      <c r="I2130" s="284"/>
      <c r="J2130" s="284"/>
      <c r="K2130" s="284"/>
      <c r="L2130" s="284"/>
      <c r="M2130" s="284"/>
      <c r="N2130" s="284"/>
      <c r="O2130" s="284"/>
      <c r="P2130" s="284"/>
      <c r="Q2130" s="284"/>
      <c r="R2130" s="284"/>
      <c r="S2130" s="284"/>
      <c r="T2130" s="284"/>
      <c r="U2130" s="284"/>
      <c r="V2130" s="284"/>
      <c r="W2130" s="284"/>
      <c r="X2130" s="284"/>
      <c r="Y2130" s="284"/>
      <c r="Z2130" s="284"/>
      <c r="AA2130" s="284"/>
      <c r="AB2130" s="284"/>
      <c r="AC2130" s="284"/>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4" t="s">
        <v>2219</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4" t="s">
        <v>2220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79" t="s">
        <v>2221</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79" t="s">
        <v>2222</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4" t="s">
        <v>2223</v>
      </c>
      <c r="B2135" s="284"/>
      <c r="C2135" s="284"/>
      <c r="D2135" s="284"/>
      <c r="E2135" s="284"/>
      <c r="F2135" s="284"/>
      <c r="G2135" s="284"/>
      <c r="H2135" s="284"/>
      <c r="I2135" s="284"/>
      <c r="J2135" s="284"/>
      <c r="K2135" s="284"/>
      <c r="L2135" s="284"/>
      <c r="M2135" s="284"/>
      <c r="N2135" s="284"/>
      <c r="O2135" s="284"/>
      <c r="P2135" s="284"/>
      <c r="Q2135" s="284"/>
      <c r="R2135" s="284"/>
      <c r="S2135" s="284"/>
      <c r="T2135" s="284"/>
      <c r="U2135" s="284"/>
      <c r="V2135" s="284"/>
      <c r="W2135" s="284"/>
      <c r="X2135" s="284"/>
      <c r="Y2135" s="284"/>
      <c r="Z2135" s="284"/>
      <c r="AA2135" s="284"/>
      <c r="AB2135" s="284"/>
      <c r="AC2135" s="284"/>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4" t="s">
        <v>2224</v>
      </c>
      <c r="B2136" s="284"/>
      <c r="C2136" s="284"/>
      <c r="D2136" s="284"/>
      <c r="E2136" s="284"/>
      <c r="F2136" s="284"/>
      <c r="G2136" s="284"/>
      <c r="H2136" s="284"/>
      <c r="I2136" s="284"/>
      <c r="J2136" s="284"/>
      <c r="K2136" s="284"/>
      <c r="L2136" s="284"/>
      <c r="M2136" s="284"/>
      <c r="N2136" s="284"/>
      <c r="O2136" s="284"/>
      <c r="P2136" s="284"/>
      <c r="Q2136" s="284"/>
      <c r="R2136" s="284"/>
      <c r="S2136" s="284"/>
      <c r="T2136" s="284"/>
      <c r="U2136" s="284"/>
      <c r="V2136" s="284"/>
      <c r="W2136" s="284"/>
      <c r="X2136" s="284"/>
      <c r="Y2136" s="284"/>
      <c r="Z2136" s="284"/>
      <c r="AA2136" s="284"/>
      <c r="AB2136" s="284"/>
      <c r="AC2136" s="284"/>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4" t="s">
        <v>2225</v>
      </c>
      <c r="B2137" s="284"/>
      <c r="C2137" s="284"/>
      <c r="D2137" s="284"/>
      <c r="E2137" s="284"/>
      <c r="F2137" s="284"/>
      <c r="G2137" s="284"/>
      <c r="H2137" s="284"/>
      <c r="I2137" s="284"/>
      <c r="J2137" s="284"/>
      <c r="K2137" s="284"/>
      <c r="L2137" s="284"/>
      <c r="M2137" s="284"/>
      <c r="N2137" s="284"/>
      <c r="O2137" s="284"/>
      <c r="P2137" s="284"/>
      <c r="Q2137" s="284"/>
      <c r="R2137" s="284"/>
      <c r="S2137" s="284"/>
      <c r="T2137" s="284"/>
      <c r="U2137" s="284"/>
      <c r="V2137" s="284"/>
      <c r="W2137" s="284"/>
      <c r="X2137" s="284"/>
      <c r="Y2137" s="284"/>
      <c r="Z2137" s="284"/>
      <c r="AA2137" s="284"/>
      <c r="AB2137" s="284"/>
      <c r="AC2137" s="284"/>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4" t="s">
        <v>2226</v>
      </c>
      <c r="B2138" s="284"/>
      <c r="C2138" s="284"/>
      <c r="D2138" s="284"/>
      <c r="E2138" s="284"/>
      <c r="F2138" s="284"/>
      <c r="G2138" s="284"/>
      <c r="H2138" s="284"/>
      <c r="I2138" s="284"/>
      <c r="J2138" s="284"/>
      <c r="K2138" s="284"/>
      <c r="L2138" s="284"/>
      <c r="M2138" s="284"/>
      <c r="N2138" s="284"/>
      <c r="O2138" s="284"/>
      <c r="P2138" s="284"/>
      <c r="Q2138" s="284"/>
      <c r="R2138" s="284"/>
      <c r="S2138" s="284"/>
      <c r="T2138" s="284"/>
      <c r="U2138" s="284"/>
      <c r="V2138" s="284"/>
      <c r="W2138" s="284"/>
      <c r="X2138" s="284"/>
      <c r="Y2138" s="284"/>
      <c r="Z2138" s="284"/>
      <c r="AA2138" s="284"/>
      <c r="AB2138" s="284"/>
      <c r="AC2138" s="284"/>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4" t="s">
        <v>2227</v>
      </c>
      <c r="B2139" s="284"/>
      <c r="C2139" s="284"/>
      <c r="D2139" s="284"/>
      <c r="E2139" s="284"/>
      <c r="F2139" s="284"/>
      <c r="G2139" s="284"/>
      <c r="H2139" s="284"/>
      <c r="I2139" s="284"/>
      <c r="J2139" s="284"/>
      <c r="K2139" s="284"/>
      <c r="L2139" s="284"/>
      <c r="M2139" s="284"/>
      <c r="N2139" s="284"/>
      <c r="O2139" s="284"/>
      <c r="P2139" s="284"/>
      <c r="Q2139" s="284"/>
      <c r="R2139" s="284"/>
      <c r="S2139" s="284"/>
      <c r="T2139" s="284"/>
      <c r="U2139" s="284"/>
      <c r="V2139" s="284"/>
      <c r="W2139" s="284"/>
      <c r="X2139" s="284"/>
      <c r="Y2139" s="284"/>
      <c r="Z2139" s="284"/>
      <c r="AA2139" s="284"/>
      <c r="AB2139" s="284"/>
      <c r="AC2139" s="284"/>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79" t="s">
        <v>2228</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79" t="s">
        <v>2229</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4" t="s">
        <v>2230</v>
      </c>
      <c r="B2142" s="284"/>
      <c r="C2142" s="284"/>
      <c r="D2142" s="284"/>
      <c r="E2142" s="284"/>
      <c r="F2142" s="284"/>
      <c r="G2142" s="284"/>
      <c r="H2142" s="284"/>
      <c r="I2142" s="284"/>
      <c r="J2142" s="284"/>
      <c r="K2142" s="284"/>
      <c r="L2142" s="284"/>
      <c r="M2142" s="284"/>
      <c r="N2142" s="284"/>
      <c r="O2142" s="284"/>
      <c r="P2142" s="284"/>
      <c r="Q2142" s="284"/>
      <c r="R2142" s="284"/>
      <c r="S2142" s="284"/>
      <c r="T2142" s="284"/>
      <c r="U2142" s="284"/>
      <c r="V2142" s="284"/>
      <c r="W2142" s="284"/>
      <c r="X2142" s="284"/>
      <c r="Y2142" s="284"/>
      <c r="Z2142" s="284"/>
      <c r="AA2142" s="284"/>
      <c r="AB2142" s="284"/>
      <c r="AC2142" s="284"/>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4" t="s">
        <v>2231</v>
      </c>
      <c r="B2143" s="284"/>
      <c r="C2143" s="284"/>
      <c r="D2143" s="284"/>
      <c r="E2143" s="284"/>
      <c r="F2143" s="284"/>
      <c r="G2143" s="284"/>
      <c r="H2143" s="284"/>
      <c r="I2143" s="284"/>
      <c r="J2143" s="284"/>
      <c r="K2143" s="284"/>
      <c r="L2143" s="284"/>
      <c r="M2143" s="284"/>
      <c r="N2143" s="284"/>
      <c r="O2143" s="284"/>
      <c r="P2143" s="284"/>
      <c r="Q2143" s="284"/>
      <c r="R2143" s="284"/>
      <c r="S2143" s="284"/>
      <c r="T2143" s="284"/>
      <c r="U2143" s="284"/>
      <c r="V2143" s="284"/>
      <c r="W2143" s="284"/>
      <c r="X2143" s="284"/>
      <c r="Y2143" s="284"/>
      <c r="Z2143" s="284"/>
      <c r="AA2143" s="284"/>
      <c r="AB2143" s="284"/>
      <c r="AC2143" s="284"/>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4" t="s">
        <v>2232</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79" t="s">
        <v>2233</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4" t="s">
        <v>2234</v>
      </c>
      <c r="B2146" s="284"/>
      <c r="C2146" s="284"/>
      <c r="D2146" s="284"/>
      <c r="E2146" s="284"/>
      <c r="F2146" s="284"/>
      <c r="G2146" s="284"/>
      <c r="H2146" s="284"/>
      <c r="I2146" s="284"/>
      <c r="J2146" s="284"/>
      <c r="K2146" s="284"/>
      <c r="L2146" s="284"/>
      <c r="M2146" s="284"/>
      <c r="N2146" s="284"/>
      <c r="O2146" s="284"/>
      <c r="P2146" s="284"/>
      <c r="Q2146" s="284"/>
      <c r="R2146" s="284"/>
      <c r="S2146" s="284"/>
      <c r="T2146" s="284"/>
      <c r="U2146" s="284"/>
      <c r="V2146" s="284"/>
      <c r="W2146" s="284"/>
      <c r="X2146" s="284"/>
      <c r="Y2146" s="284"/>
      <c r="Z2146" s="284"/>
      <c r="AA2146" s="284"/>
      <c r="AB2146" s="284"/>
      <c r="AC2146" s="284"/>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4" t="s">
        <v>2235</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1" t="s">
        <v>2236</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5">
        <f>SUM(AE2129:AE2147)</f>
        <v>0</v>
      </c>
      <c r="AF2148" s="65"/>
      <c r="AG2148" s="98">
        <f>SUM(AG2129:AG2147)</f>
        <v>0</v>
      </c>
      <c r="AH2148" s="99"/>
      <c r="AI2148" s="100"/>
      <c r="AJ2148" s="100"/>
      <c r="AK2148" s="100"/>
    </row>
    <row r="2149" spans="1:37" ht="25.4" customHeight="1" x14ac:dyDescent="0.25">
      <c r="A2149" s="308" t="s">
        <v>2237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2" t="s">
        <v>111</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11" t="s">
        <v>99</v>
      </c>
      <c r="AE2151" s="112" t="s">
        <v>9</v>
      </c>
      <c r="AF2151" s="92" t="s">
        <v>1988</v>
      </c>
      <c r="AG2151" s="92" t="s">
        <v>1989</v>
      </c>
      <c r="AH2151" s="92" t="s">
        <v>1990</v>
      </c>
      <c r="AI2151" s="93" t="s">
        <v>1991</v>
      </c>
      <c r="AJ2151" s="92"/>
      <c r="AK2151" s="93" t="s">
        <v>1992</v>
      </c>
    </row>
    <row r="2152" spans="1:37" ht="25.4" customHeight="1" thickTop="1" thickBot="1" x14ac:dyDescent="0.3">
      <c r="A2152" s="284" t="s">
        <v>2238</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4" t="s">
        <v>2239</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4" t="s">
        <v>2240</v>
      </c>
      <c r="B2154" s="284"/>
      <c r="C2154" s="284"/>
      <c r="D2154" s="284"/>
      <c r="E2154" s="284"/>
      <c r="F2154" s="284"/>
      <c r="G2154" s="284"/>
      <c r="H2154" s="284"/>
      <c r="I2154" s="284"/>
      <c r="J2154" s="284"/>
      <c r="K2154" s="284"/>
      <c r="L2154" s="284"/>
      <c r="M2154" s="284"/>
      <c r="N2154" s="284"/>
      <c r="O2154" s="284"/>
      <c r="P2154" s="284"/>
      <c r="Q2154" s="284"/>
      <c r="R2154" s="284"/>
      <c r="S2154" s="284"/>
      <c r="T2154" s="284"/>
      <c r="U2154" s="284"/>
      <c r="V2154" s="284"/>
      <c r="W2154" s="284"/>
      <c r="X2154" s="284"/>
      <c r="Y2154" s="284"/>
      <c r="Z2154" s="284"/>
      <c r="AA2154" s="284"/>
      <c r="AB2154" s="284"/>
      <c r="AC2154" s="284"/>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4" t="s">
        <v>2241</v>
      </c>
      <c r="B2155" s="284"/>
      <c r="C2155" s="284"/>
      <c r="D2155" s="284"/>
      <c r="E2155" s="284"/>
      <c r="F2155" s="284"/>
      <c r="G2155" s="284"/>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4" t="s">
        <v>2242</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1" t="s">
        <v>2243</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5">
        <f>SUM(AE2150:AE2156)</f>
        <v>0</v>
      </c>
      <c r="AF2157" s="65"/>
      <c r="AG2157" s="98">
        <f>SUM(AG2152:AG2156)</f>
        <v>0</v>
      </c>
      <c r="AH2157" s="99"/>
      <c r="AI2157" s="100"/>
      <c r="AJ2157" s="100"/>
      <c r="AK2157" s="100"/>
    </row>
    <row r="2158" spans="1:37" ht="25.4" customHeight="1" x14ac:dyDescent="0.25">
      <c r="A2158" s="308" t="s">
        <v>2244</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1836</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2" t="s">
        <v>76</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69" t="s">
        <v>99</v>
      </c>
      <c r="AE2164" s="113" t="s">
        <v>9</v>
      </c>
      <c r="AF2164" s="92" t="s">
        <v>1988</v>
      </c>
      <c r="AG2164" s="92" t="s">
        <v>1989</v>
      </c>
      <c r="AH2164" s="92" t="s">
        <v>1990</v>
      </c>
      <c r="AI2164" s="93" t="s">
        <v>1991</v>
      </c>
      <c r="AJ2164" s="92"/>
      <c r="AK2164" s="93" t="s">
        <v>1992</v>
      </c>
    </row>
    <row r="2165" spans="1:37" ht="25.4" customHeight="1" thickTop="1" thickBot="1" x14ac:dyDescent="0.3">
      <c r="A2165" s="284" t="s">
        <v>2245</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94">
        <f>'Art. 121'!Q2073</f>
        <v>2</v>
      </c>
      <c r="AE2165" s="95">
        <f t="shared" ref="AE2165:AE2179" si="369">IF(AG2165=1,AK2165,AG2165)</f>
        <v>0.14184397163120566</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0.14184397163120566</v>
      </c>
    </row>
    <row r="2166" spans="1:37" ht="25.4" customHeight="1" thickTop="1" thickBot="1" x14ac:dyDescent="0.3">
      <c r="A2166" s="284" t="s">
        <v>1063</v>
      </c>
      <c r="B2166" s="284"/>
      <c r="C2166" s="284"/>
      <c r="D2166" s="284"/>
      <c r="E2166" s="284"/>
      <c r="F2166" s="284"/>
      <c r="G2166" s="284"/>
      <c r="H2166" s="284"/>
      <c r="I2166" s="284"/>
      <c r="J2166" s="284"/>
      <c r="K2166" s="284"/>
      <c r="L2166" s="284"/>
      <c r="M2166" s="284"/>
      <c r="N2166" s="284"/>
      <c r="O2166" s="284"/>
      <c r="P2166" s="284"/>
      <c r="Q2166" s="284"/>
      <c r="R2166" s="284"/>
      <c r="S2166" s="284"/>
      <c r="T2166" s="284"/>
      <c r="U2166" s="284"/>
      <c r="V2166" s="284"/>
      <c r="W2166" s="284"/>
      <c r="X2166" s="284"/>
      <c r="Y2166" s="284"/>
      <c r="Z2166" s="284"/>
      <c r="AA2166" s="284"/>
      <c r="AB2166" s="284"/>
      <c r="AC2166" s="284"/>
      <c r="AD2166" s="94">
        <f>'Art. 121'!Q2074</f>
        <v>2</v>
      </c>
      <c r="AE2166" s="95">
        <f t="shared" si="369"/>
        <v>0.14184397163120566</v>
      </c>
      <c r="AF2166">
        <f t="shared" si="370"/>
        <v>1</v>
      </c>
      <c r="AG2166" s="92">
        <f t="shared" si="371"/>
        <v>1</v>
      </c>
      <c r="AH2166" s="96">
        <f t="shared" si="372"/>
        <v>1</v>
      </c>
      <c r="AI2166" s="97">
        <f t="shared" si="373"/>
        <v>6.6666666666666666E-2</v>
      </c>
      <c r="AJ2166" s="97">
        <f t="shared" si="374"/>
        <v>6.6666666666666666E-2</v>
      </c>
      <c r="AK2166" s="97">
        <f t="shared" si="375"/>
        <v>0.14184397163120566</v>
      </c>
    </row>
    <row r="2167" spans="1:37" ht="25.4" customHeight="1" thickTop="1" thickBot="1" x14ac:dyDescent="0.3">
      <c r="A2167" s="284" t="s">
        <v>2246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94">
        <f>'Art. 121'!Q2075</f>
        <v>2</v>
      </c>
      <c r="AE2167" s="95">
        <f t="shared" si="369"/>
        <v>0.14184397163120566</v>
      </c>
      <c r="AF2167">
        <f t="shared" si="370"/>
        <v>1</v>
      </c>
      <c r="AG2167" s="92">
        <f t="shared" si="371"/>
        <v>1</v>
      </c>
      <c r="AH2167" s="96">
        <f t="shared" si="372"/>
        <v>1</v>
      </c>
      <c r="AI2167" s="97">
        <f t="shared" si="373"/>
        <v>6.6666666666666666E-2</v>
      </c>
      <c r="AJ2167" s="97">
        <f t="shared" si="374"/>
        <v>6.6666666666666666E-2</v>
      </c>
      <c r="AK2167" s="97">
        <f t="shared" si="375"/>
        <v>0.14184397163120566</v>
      </c>
    </row>
    <row r="2168" spans="1:37" ht="25.4" customHeight="1" thickTop="1" thickBot="1" x14ac:dyDescent="0.3">
      <c r="A2168" s="284" t="s">
        <v>2247</v>
      </c>
      <c r="B2168" s="284"/>
      <c r="C2168" s="284"/>
      <c r="D2168" s="284"/>
      <c r="E2168" s="284"/>
      <c r="F2168" s="284"/>
      <c r="G2168" s="284"/>
      <c r="H2168" s="284"/>
      <c r="I2168" s="284"/>
      <c r="J2168" s="284"/>
      <c r="K2168" s="284"/>
      <c r="L2168" s="284"/>
      <c r="M2168" s="284"/>
      <c r="N2168" s="284"/>
      <c r="O2168" s="284"/>
      <c r="P2168" s="284"/>
      <c r="Q2168" s="284"/>
      <c r="R2168" s="284"/>
      <c r="S2168" s="284"/>
      <c r="T2168" s="284"/>
      <c r="U2168" s="284"/>
      <c r="V2168" s="284"/>
      <c r="W2168" s="284"/>
      <c r="X2168" s="284"/>
      <c r="Y2168" s="284"/>
      <c r="Z2168" s="284"/>
      <c r="AA2168" s="284"/>
      <c r="AB2168" s="284"/>
      <c r="AC2168" s="284"/>
      <c r="AD2168" s="94">
        <f>'Art. 121'!Q2076</f>
        <v>2</v>
      </c>
      <c r="AE2168" s="95">
        <f t="shared" si="369"/>
        <v>0.14184397163120566</v>
      </c>
      <c r="AF2168">
        <f t="shared" si="370"/>
        <v>1</v>
      </c>
      <c r="AG2168" s="92">
        <f t="shared" si="371"/>
        <v>1</v>
      </c>
      <c r="AH2168" s="96">
        <f t="shared" si="372"/>
        <v>1</v>
      </c>
      <c r="AI2168" s="97">
        <f t="shared" si="373"/>
        <v>6.6666666666666666E-2</v>
      </c>
      <c r="AJ2168" s="97">
        <f t="shared" si="374"/>
        <v>6.6666666666666666E-2</v>
      </c>
      <c r="AK2168" s="97">
        <f t="shared" si="375"/>
        <v>0.14184397163120566</v>
      </c>
    </row>
    <row r="2169" spans="1:37" ht="25.4" customHeight="1" thickTop="1" thickBot="1" x14ac:dyDescent="0.3">
      <c r="A2169" s="279" t="s">
        <v>2248</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94">
        <f>'Art. 121'!Q2077</f>
        <v>2</v>
      </c>
      <c r="AE2169" s="95">
        <f t="shared" si="369"/>
        <v>0.14184397163120566</v>
      </c>
      <c r="AF2169">
        <f t="shared" si="370"/>
        <v>1</v>
      </c>
      <c r="AG2169" s="92">
        <f t="shared" si="371"/>
        <v>1</v>
      </c>
      <c r="AH2169" s="96">
        <f t="shared" si="372"/>
        <v>1</v>
      </c>
      <c r="AI2169" s="97">
        <f t="shared" si="373"/>
        <v>6.6666666666666666E-2</v>
      </c>
      <c r="AJ2169" s="97">
        <f t="shared" si="374"/>
        <v>6.6666666666666666E-2</v>
      </c>
      <c r="AK2169" s="97">
        <f t="shared" si="375"/>
        <v>0.14184397163120566</v>
      </c>
    </row>
    <row r="2170" spans="1:37" ht="25.4" customHeight="1" thickTop="1" thickBot="1" x14ac:dyDescent="0.3">
      <c r="A2170" s="279" t="s">
        <v>2249</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94">
        <f>'Art. 121'!Q2078</f>
        <v>2</v>
      </c>
      <c r="AE2170" s="95">
        <f t="shared" si="369"/>
        <v>0.14184397163120566</v>
      </c>
      <c r="AF2170">
        <f t="shared" si="370"/>
        <v>1</v>
      </c>
      <c r="AG2170" s="92">
        <f t="shared" si="371"/>
        <v>1</v>
      </c>
      <c r="AH2170" s="96">
        <f t="shared" si="372"/>
        <v>1</v>
      </c>
      <c r="AI2170" s="97">
        <f t="shared" si="373"/>
        <v>6.6666666666666666E-2</v>
      </c>
      <c r="AJ2170" s="97">
        <f t="shared" si="374"/>
        <v>6.6666666666666666E-2</v>
      </c>
      <c r="AK2170" s="97">
        <f t="shared" si="375"/>
        <v>0.14184397163120566</v>
      </c>
    </row>
    <row r="2171" spans="1:37" ht="25.4" customHeight="1" thickTop="1" thickBot="1" x14ac:dyDescent="0.3">
      <c r="A2171" s="284" t="s">
        <v>1660</v>
      </c>
      <c r="B2171" s="284"/>
      <c r="C2171" s="284"/>
      <c r="D2171" s="284"/>
      <c r="E2171" s="284"/>
      <c r="F2171" s="284"/>
      <c r="G2171" s="284"/>
      <c r="H2171" s="284"/>
      <c r="I2171" s="284"/>
      <c r="J2171" s="284"/>
      <c r="K2171" s="284"/>
      <c r="L2171" s="284"/>
      <c r="M2171" s="284"/>
      <c r="N2171" s="284"/>
      <c r="O2171" s="284"/>
      <c r="P2171" s="284"/>
      <c r="Q2171" s="284"/>
      <c r="R2171" s="284"/>
      <c r="S2171" s="284"/>
      <c r="T2171" s="284"/>
      <c r="U2171" s="284"/>
      <c r="V2171" s="284"/>
      <c r="W2171" s="284"/>
      <c r="X2171" s="284"/>
      <c r="Y2171" s="284"/>
      <c r="Z2171" s="284"/>
      <c r="AA2171" s="284"/>
      <c r="AB2171" s="284"/>
      <c r="AC2171" s="284"/>
      <c r="AD2171" s="94">
        <f>'Art. 121'!Q2079</f>
        <v>2</v>
      </c>
      <c r="AE2171" s="95">
        <f t="shared" si="369"/>
        <v>0.14184397163120566</v>
      </c>
      <c r="AF2171">
        <f t="shared" si="370"/>
        <v>1</v>
      </c>
      <c r="AG2171" s="92">
        <f t="shared" si="371"/>
        <v>1</v>
      </c>
      <c r="AH2171" s="96">
        <f t="shared" si="372"/>
        <v>1</v>
      </c>
      <c r="AI2171" s="97">
        <f t="shared" si="373"/>
        <v>6.6666666666666666E-2</v>
      </c>
      <c r="AJ2171" s="97">
        <f t="shared" si="374"/>
        <v>6.6666666666666666E-2</v>
      </c>
      <c r="AK2171" s="97">
        <f t="shared" si="375"/>
        <v>0.14184397163120566</v>
      </c>
    </row>
    <row r="2172" spans="1:37" ht="25.4" customHeight="1" thickTop="1" thickBot="1" x14ac:dyDescent="0.3">
      <c r="A2172" s="284" t="s">
        <v>2250</v>
      </c>
      <c r="B2172" s="284"/>
      <c r="C2172" s="284"/>
      <c r="D2172" s="284"/>
      <c r="E2172" s="284"/>
      <c r="F2172" s="284"/>
      <c r="G2172" s="284"/>
      <c r="H2172" s="284"/>
      <c r="I2172" s="284"/>
      <c r="J2172" s="284"/>
      <c r="K2172" s="284"/>
      <c r="L2172" s="284"/>
      <c r="M2172" s="284"/>
      <c r="N2172" s="284"/>
      <c r="O2172" s="284"/>
      <c r="P2172" s="284"/>
      <c r="Q2172" s="284"/>
      <c r="R2172" s="284"/>
      <c r="S2172" s="284"/>
      <c r="T2172" s="284"/>
      <c r="U2172" s="284"/>
      <c r="V2172" s="284"/>
      <c r="W2172" s="284"/>
      <c r="X2172" s="284"/>
      <c r="Y2172" s="284"/>
      <c r="Z2172" s="284"/>
      <c r="AA2172" s="284"/>
      <c r="AB2172" s="284"/>
      <c r="AC2172" s="284"/>
      <c r="AD2172" s="94">
        <f>'Art. 121'!Q2080</f>
        <v>2</v>
      </c>
      <c r="AE2172" s="95">
        <f t="shared" si="369"/>
        <v>0.14184397163120566</v>
      </c>
      <c r="AF2172">
        <f t="shared" si="370"/>
        <v>1</v>
      </c>
      <c r="AG2172" s="92">
        <f t="shared" si="371"/>
        <v>1</v>
      </c>
      <c r="AH2172" s="96">
        <f t="shared" si="372"/>
        <v>1</v>
      </c>
      <c r="AI2172" s="97">
        <f t="shared" si="373"/>
        <v>6.6666666666666666E-2</v>
      </c>
      <c r="AJ2172" s="97">
        <f t="shared" si="374"/>
        <v>6.6666666666666666E-2</v>
      </c>
      <c r="AK2172" s="97">
        <f t="shared" si="375"/>
        <v>0.14184397163120566</v>
      </c>
    </row>
    <row r="2173" spans="1:37" ht="25.4" customHeight="1" thickTop="1" thickBot="1" x14ac:dyDescent="0.3">
      <c r="A2173" s="284" t="s">
        <v>2251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94">
        <f>'Art. 121'!Q2081</f>
        <v>2</v>
      </c>
      <c r="AE2173" s="95">
        <f t="shared" si="369"/>
        <v>0.14184397163120566</v>
      </c>
      <c r="AF2173">
        <f t="shared" si="370"/>
        <v>1</v>
      </c>
      <c r="AG2173" s="92">
        <f t="shared" si="371"/>
        <v>1</v>
      </c>
      <c r="AH2173" s="96">
        <f t="shared" si="372"/>
        <v>1</v>
      </c>
      <c r="AI2173" s="97">
        <f t="shared" si="373"/>
        <v>6.6666666666666666E-2</v>
      </c>
      <c r="AJ2173" s="97">
        <f t="shared" si="374"/>
        <v>6.6666666666666666E-2</v>
      </c>
      <c r="AK2173" s="97">
        <f t="shared" si="375"/>
        <v>0.14184397163120566</v>
      </c>
    </row>
    <row r="2174" spans="1:37" ht="25.4" customHeight="1" thickTop="1" thickBot="1" x14ac:dyDescent="0.3">
      <c r="A2174" s="284" t="s">
        <v>2252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94">
        <f>'Art. 121'!Q2082</f>
        <v>2</v>
      </c>
      <c r="AE2174" s="95">
        <f t="shared" si="369"/>
        <v>0.14184397163120566</v>
      </c>
      <c r="AF2174">
        <f t="shared" si="370"/>
        <v>1</v>
      </c>
      <c r="AG2174" s="92">
        <f t="shared" si="371"/>
        <v>1</v>
      </c>
      <c r="AH2174" s="96">
        <f t="shared" si="372"/>
        <v>1</v>
      </c>
      <c r="AI2174" s="97">
        <f t="shared" si="373"/>
        <v>6.6666666666666666E-2</v>
      </c>
      <c r="AJ2174" s="97">
        <f t="shared" si="374"/>
        <v>6.6666666666666666E-2</v>
      </c>
      <c r="AK2174" s="97">
        <f t="shared" si="375"/>
        <v>0.14184397163120566</v>
      </c>
    </row>
    <row r="2175" spans="1:37" ht="25.4" customHeight="1" thickTop="1" thickBot="1" x14ac:dyDescent="0.3">
      <c r="A2175" s="284" t="s">
        <v>2253</v>
      </c>
      <c r="B2175" s="284"/>
      <c r="C2175" s="284"/>
      <c r="D2175" s="284"/>
      <c r="E2175" s="284"/>
      <c r="F2175" s="284"/>
      <c r="G2175" s="284"/>
      <c r="H2175" s="284"/>
      <c r="I2175" s="284"/>
      <c r="J2175" s="284"/>
      <c r="K2175" s="284"/>
      <c r="L2175" s="284"/>
      <c r="M2175" s="284"/>
      <c r="N2175" s="284"/>
      <c r="O2175" s="284"/>
      <c r="P2175" s="284"/>
      <c r="Q2175" s="284"/>
      <c r="R2175" s="284"/>
      <c r="S2175" s="284"/>
      <c r="T2175" s="284"/>
      <c r="U2175" s="284"/>
      <c r="V2175" s="284"/>
      <c r="W2175" s="284"/>
      <c r="X2175" s="284"/>
      <c r="Y2175" s="284"/>
      <c r="Z2175" s="284"/>
      <c r="AA2175" s="284"/>
      <c r="AB2175" s="284"/>
      <c r="AC2175" s="284"/>
      <c r="AD2175" s="94">
        <f>'Art. 121'!Q2083</f>
        <v>2</v>
      </c>
      <c r="AE2175" s="95">
        <f t="shared" si="369"/>
        <v>0.14184397163120566</v>
      </c>
      <c r="AF2175">
        <f t="shared" si="370"/>
        <v>1</v>
      </c>
      <c r="AG2175" s="92">
        <f t="shared" si="371"/>
        <v>1</v>
      </c>
      <c r="AH2175" s="96">
        <f t="shared" si="372"/>
        <v>1</v>
      </c>
      <c r="AI2175" s="97">
        <f t="shared" si="373"/>
        <v>6.6666666666666666E-2</v>
      </c>
      <c r="AJ2175" s="97">
        <f t="shared" si="374"/>
        <v>6.6666666666666666E-2</v>
      </c>
      <c r="AK2175" s="97">
        <f t="shared" si="375"/>
        <v>0.14184397163120566</v>
      </c>
    </row>
    <row r="2176" spans="1:37" ht="25.4" customHeight="1" thickTop="1" thickBot="1" x14ac:dyDescent="0.3">
      <c r="A2176" s="279" t="s">
        <v>2254</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94">
        <f>'Art. 121'!Q2084</f>
        <v>2</v>
      </c>
      <c r="AE2176" s="95">
        <f t="shared" si="369"/>
        <v>0.14184397163120566</v>
      </c>
      <c r="AF2176">
        <f t="shared" si="370"/>
        <v>1</v>
      </c>
      <c r="AG2176" s="92">
        <f t="shared" si="371"/>
        <v>1</v>
      </c>
      <c r="AH2176" s="96">
        <f t="shared" si="372"/>
        <v>1</v>
      </c>
      <c r="AI2176" s="97">
        <f t="shared" si="373"/>
        <v>6.6666666666666666E-2</v>
      </c>
      <c r="AJ2176" s="97">
        <f t="shared" si="374"/>
        <v>6.6666666666666666E-2</v>
      </c>
      <c r="AK2176" s="97">
        <f t="shared" si="375"/>
        <v>0.14184397163120566</v>
      </c>
    </row>
    <row r="2177" spans="1:37" ht="25.4" customHeight="1" thickTop="1" thickBot="1" x14ac:dyDescent="0.3">
      <c r="A2177" s="279" t="s">
        <v>2255</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94">
        <f>'Art. 121'!Q2085</f>
        <v>2</v>
      </c>
      <c r="AE2177" s="95">
        <f t="shared" si="369"/>
        <v>0.14184397163120566</v>
      </c>
      <c r="AF2177">
        <f t="shared" si="370"/>
        <v>1</v>
      </c>
      <c r="AG2177" s="92">
        <f t="shared" si="371"/>
        <v>1</v>
      </c>
      <c r="AH2177" s="96">
        <f t="shared" si="372"/>
        <v>1</v>
      </c>
      <c r="AI2177" s="97">
        <f t="shared" si="373"/>
        <v>6.6666666666666666E-2</v>
      </c>
      <c r="AJ2177" s="97">
        <f t="shared" si="374"/>
        <v>6.6666666666666666E-2</v>
      </c>
      <c r="AK2177" s="97">
        <f t="shared" si="375"/>
        <v>0.14184397163120566</v>
      </c>
    </row>
    <row r="2178" spans="1:37" ht="25.4" customHeight="1" thickTop="1" thickBot="1" x14ac:dyDescent="0.3">
      <c r="A2178" s="284" t="s">
        <v>2256</v>
      </c>
      <c r="B2178" s="284"/>
      <c r="C2178" s="284"/>
      <c r="D2178" s="284"/>
      <c r="E2178" s="284"/>
      <c r="F2178" s="284"/>
      <c r="G2178" s="284"/>
      <c r="H2178" s="284"/>
      <c r="I2178" s="284"/>
      <c r="J2178" s="284"/>
      <c r="K2178" s="284"/>
      <c r="L2178" s="284"/>
      <c r="M2178" s="284"/>
      <c r="N2178" s="284"/>
      <c r="O2178" s="284"/>
      <c r="P2178" s="284"/>
      <c r="Q2178" s="284"/>
      <c r="R2178" s="284"/>
      <c r="S2178" s="284"/>
      <c r="T2178" s="284"/>
      <c r="U2178" s="284"/>
      <c r="V2178" s="284"/>
      <c r="W2178" s="284"/>
      <c r="X2178" s="284"/>
      <c r="Y2178" s="284"/>
      <c r="Z2178" s="284"/>
      <c r="AA2178" s="284"/>
      <c r="AB2178" s="284"/>
      <c r="AC2178" s="284"/>
      <c r="AD2178" s="94">
        <f>'Art. 121'!Q2086</f>
        <v>2</v>
      </c>
      <c r="AE2178" s="95">
        <f t="shared" si="369"/>
        <v>0.14184397163120566</v>
      </c>
      <c r="AF2178">
        <f t="shared" si="370"/>
        <v>1</v>
      </c>
      <c r="AG2178" s="92">
        <f t="shared" si="371"/>
        <v>1</v>
      </c>
      <c r="AH2178" s="96">
        <f t="shared" si="372"/>
        <v>1</v>
      </c>
      <c r="AI2178" s="97">
        <f t="shared" si="373"/>
        <v>6.6666666666666666E-2</v>
      </c>
      <c r="AJ2178" s="97">
        <f t="shared" si="374"/>
        <v>6.6666666666666666E-2</v>
      </c>
      <c r="AK2178" s="97">
        <f t="shared" si="375"/>
        <v>0.14184397163120566</v>
      </c>
    </row>
    <row r="2179" spans="1:37" ht="25.4" customHeight="1" thickTop="1" thickBot="1" x14ac:dyDescent="0.3">
      <c r="A2179" s="284" t="s">
        <v>2257</v>
      </c>
      <c r="B2179" s="284"/>
      <c r="C2179" s="284"/>
      <c r="D2179" s="284"/>
      <c r="E2179" s="284"/>
      <c r="F2179" s="284"/>
      <c r="G2179" s="284"/>
      <c r="H2179" s="284"/>
      <c r="I2179" s="284"/>
      <c r="J2179" s="284"/>
      <c r="K2179" s="284"/>
      <c r="L2179" s="284"/>
      <c r="M2179" s="284"/>
      <c r="N2179" s="284"/>
      <c r="O2179" s="284"/>
      <c r="P2179" s="284"/>
      <c r="Q2179" s="284"/>
      <c r="R2179" s="284"/>
      <c r="S2179" s="284"/>
      <c r="T2179" s="284"/>
      <c r="U2179" s="284"/>
      <c r="V2179" s="284"/>
      <c r="W2179" s="284"/>
      <c r="X2179" s="284"/>
      <c r="Y2179" s="284"/>
      <c r="Z2179" s="284"/>
      <c r="AA2179" s="284"/>
      <c r="AB2179" s="284"/>
      <c r="AC2179" s="284"/>
      <c r="AD2179" s="94">
        <f>'Art. 121'!Q2087</f>
        <v>2</v>
      </c>
      <c r="AE2179" s="95">
        <f t="shared" si="369"/>
        <v>0.14184397163120566</v>
      </c>
      <c r="AF2179">
        <f t="shared" si="370"/>
        <v>1</v>
      </c>
      <c r="AG2179" s="92">
        <f t="shared" si="371"/>
        <v>1</v>
      </c>
      <c r="AH2179" s="96">
        <f t="shared" si="372"/>
        <v>1</v>
      </c>
      <c r="AI2179" s="97">
        <f t="shared" si="373"/>
        <v>6.6666666666666666E-2</v>
      </c>
      <c r="AJ2179" s="97">
        <f t="shared" si="374"/>
        <v>6.6666666666666666E-2</v>
      </c>
      <c r="AK2179" s="97">
        <f t="shared" si="375"/>
        <v>0.14184397163120566</v>
      </c>
    </row>
    <row r="2180" spans="1:37" ht="25.4" customHeight="1" thickTop="1" x14ac:dyDescent="0.25">
      <c r="A2180" s="321" t="s">
        <v>2258</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5">
        <f>SUM(AE2165:AE2179)</f>
        <v>2.1276595744680851</v>
      </c>
      <c r="AF2180" s="65"/>
      <c r="AG2180" s="98">
        <f>SUM(AG2165:AG2179)</f>
        <v>15</v>
      </c>
      <c r="AH2180" s="99"/>
      <c r="AI2180" s="100"/>
      <c r="AJ2180" s="100"/>
      <c r="AK2180" s="100"/>
    </row>
    <row r="2181" spans="1:37" ht="25.4" customHeight="1" x14ac:dyDescent="0.25">
      <c r="A2181" s="308" t="s">
        <v>2259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5">
        <f>AE2180/$AE$23*100</f>
        <v>100</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2" t="s">
        <v>111</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11" t="s">
        <v>99</v>
      </c>
      <c r="AE2183" s="112" t="s">
        <v>9</v>
      </c>
      <c r="AF2183" s="92" t="s">
        <v>1988</v>
      </c>
      <c r="AG2183" s="92" t="s">
        <v>1989</v>
      </c>
      <c r="AH2183" s="92" t="s">
        <v>1990</v>
      </c>
      <c r="AI2183" s="93" t="s">
        <v>1991</v>
      </c>
      <c r="AJ2183" s="92"/>
      <c r="AK2183" s="93" t="s">
        <v>1992</v>
      </c>
    </row>
    <row r="2184" spans="1:37" ht="25.4" customHeight="1" thickTop="1" thickBot="1" x14ac:dyDescent="0.3">
      <c r="A2184" s="284" t="s">
        <v>2260</v>
      </c>
      <c r="B2184" s="284"/>
      <c r="C2184" s="284"/>
      <c r="D2184" s="284"/>
      <c r="E2184" s="284"/>
      <c r="F2184" s="284"/>
      <c r="G2184" s="284"/>
      <c r="H2184" s="284"/>
      <c r="I2184" s="284"/>
      <c r="J2184" s="284"/>
      <c r="K2184" s="284"/>
      <c r="L2184" s="284"/>
      <c r="M2184" s="284"/>
      <c r="N2184" s="284"/>
      <c r="O2184" s="284"/>
      <c r="P2184" s="284"/>
      <c r="Q2184" s="284"/>
      <c r="R2184" s="284"/>
      <c r="S2184" s="284"/>
      <c r="T2184" s="284"/>
      <c r="U2184" s="284"/>
      <c r="V2184" s="284"/>
      <c r="W2184" s="284"/>
      <c r="X2184" s="284"/>
      <c r="Y2184" s="284"/>
      <c r="Z2184" s="284"/>
      <c r="AA2184" s="284"/>
      <c r="AB2184" s="284"/>
      <c r="AC2184" s="284"/>
      <c r="AD2184" s="94">
        <f>'Art. 121'!Q2090</f>
        <v>2</v>
      </c>
      <c r="AE2184" s="95">
        <f>IF(AG2184=1,AK2184,AG2184)</f>
        <v>0.42553191489361702</v>
      </c>
      <c r="AF2184">
        <f>AD2184/2</f>
        <v>1</v>
      </c>
      <c r="AG2184" s="92">
        <f>IF(AND(AF2184&gt;=0,AF2184&lt;=1),1,"No aplica")</f>
        <v>1</v>
      </c>
      <c r="AH2184" s="96">
        <f>AD2184/(AG2184*2)</f>
        <v>1</v>
      </c>
      <c r="AI2184" s="97">
        <f>IF(AG2184=1,AG2184/$AG$2189,"No aplica")</f>
        <v>0.2</v>
      </c>
      <c r="AJ2184" s="97">
        <f>AF2184*AI2184</f>
        <v>0.2</v>
      </c>
      <c r="AK2184" s="97">
        <f>AJ2184*$AE$23</f>
        <v>0.42553191489361702</v>
      </c>
    </row>
    <row r="2185" spans="1:37" ht="25.4" customHeight="1" thickTop="1" thickBot="1" x14ac:dyDescent="0.3">
      <c r="A2185" s="284" t="s">
        <v>2261</v>
      </c>
      <c r="B2185" s="284"/>
      <c r="C2185" s="284"/>
      <c r="D2185" s="284"/>
      <c r="E2185" s="284"/>
      <c r="F2185" s="284"/>
      <c r="G2185" s="284"/>
      <c r="H2185" s="284"/>
      <c r="I2185" s="284"/>
      <c r="J2185" s="284"/>
      <c r="K2185" s="284"/>
      <c r="L2185" s="284"/>
      <c r="M2185" s="284"/>
      <c r="N2185" s="284"/>
      <c r="O2185" s="284"/>
      <c r="P2185" s="284"/>
      <c r="Q2185" s="284"/>
      <c r="R2185" s="284"/>
      <c r="S2185" s="284"/>
      <c r="T2185" s="284"/>
      <c r="U2185" s="284"/>
      <c r="V2185" s="284"/>
      <c r="W2185" s="284"/>
      <c r="X2185" s="284"/>
      <c r="Y2185" s="284"/>
      <c r="Z2185" s="284"/>
      <c r="AA2185" s="284"/>
      <c r="AB2185" s="284"/>
      <c r="AC2185" s="284"/>
      <c r="AD2185" s="94">
        <f>'Art. 121'!Q2091</f>
        <v>2</v>
      </c>
      <c r="AE2185" s="95">
        <f>IF(AG2185=1,AK2185,AG2185)</f>
        <v>0.42553191489361702</v>
      </c>
      <c r="AF2185">
        <f>AD2185/2</f>
        <v>1</v>
      </c>
      <c r="AG2185" s="92">
        <f>IF(AND(AF2185&gt;=0,AF2185&lt;=1),1,"No aplica")</f>
        <v>1</v>
      </c>
      <c r="AH2185" s="96">
        <f>AD2185/(AG2185*2)</f>
        <v>1</v>
      </c>
      <c r="AI2185" s="97">
        <f>IF(AG2185=1,AG2185/$AG$2189,"No aplica")</f>
        <v>0.2</v>
      </c>
      <c r="AJ2185" s="97">
        <f>AF2185*AI2185</f>
        <v>0.2</v>
      </c>
      <c r="AK2185" s="97">
        <f>AJ2185*$AE$23</f>
        <v>0.42553191489361702</v>
      </c>
    </row>
    <row r="2186" spans="1:37" ht="25.4" customHeight="1" thickTop="1" thickBot="1" x14ac:dyDescent="0.3">
      <c r="A2186" s="284" t="s">
        <v>2262</v>
      </c>
      <c r="B2186" s="284"/>
      <c r="C2186" s="284"/>
      <c r="D2186" s="284"/>
      <c r="E2186" s="284"/>
      <c r="F2186" s="284"/>
      <c r="G2186" s="284"/>
      <c r="H2186" s="284"/>
      <c r="I2186" s="284"/>
      <c r="J2186" s="284"/>
      <c r="K2186" s="284"/>
      <c r="L2186" s="284"/>
      <c r="M2186" s="284"/>
      <c r="N2186" s="284"/>
      <c r="O2186" s="284"/>
      <c r="P2186" s="284"/>
      <c r="Q2186" s="284"/>
      <c r="R2186" s="284"/>
      <c r="S2186" s="284"/>
      <c r="T2186" s="284"/>
      <c r="U2186" s="284"/>
      <c r="V2186" s="284"/>
      <c r="W2186" s="284"/>
      <c r="X2186" s="284"/>
      <c r="Y2186" s="284"/>
      <c r="Z2186" s="284"/>
      <c r="AA2186" s="284"/>
      <c r="AB2186" s="284"/>
      <c r="AC2186" s="284"/>
      <c r="AD2186" s="94">
        <f>'Art. 121'!Q2092</f>
        <v>2</v>
      </c>
      <c r="AE2186" s="95">
        <f>IF(AG2186=1,AK2186,AG2186)</f>
        <v>0.42553191489361702</v>
      </c>
      <c r="AF2186">
        <f>AD2186/2</f>
        <v>1</v>
      </c>
      <c r="AG2186" s="92">
        <f>IF(AND(AF2186&gt;=0,AF2186&lt;=1),1,"No aplica")</f>
        <v>1</v>
      </c>
      <c r="AH2186" s="96">
        <f>AD2186/(AG2186*2)</f>
        <v>1</v>
      </c>
      <c r="AI2186" s="97">
        <f>IF(AG2186=1,AG2186/$AG$2189,"No aplica")</f>
        <v>0.2</v>
      </c>
      <c r="AJ2186" s="97">
        <f>AF2186*AI2186</f>
        <v>0.2</v>
      </c>
      <c r="AK2186" s="97">
        <f>AJ2186*$AE$23</f>
        <v>0.42553191489361702</v>
      </c>
    </row>
    <row r="2187" spans="1:37" ht="25.4" customHeight="1" thickTop="1" thickBot="1" x14ac:dyDescent="0.3">
      <c r="A2187" s="284" t="s">
        <v>2263</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4">
        <f>'Art. 121'!Q2093</f>
        <v>2</v>
      </c>
      <c r="AE2187" s="95">
        <f>IF(AG2187=1,AK2187,AG2187)</f>
        <v>0.42553191489361702</v>
      </c>
      <c r="AF2187">
        <f>AD2187/2</f>
        <v>1</v>
      </c>
      <c r="AG2187" s="92">
        <f>IF(AND(AF2187&gt;=0,AF2187&lt;=1),1,"No aplica")</f>
        <v>1</v>
      </c>
      <c r="AH2187" s="96">
        <f>AD2187/(AG2187*2)</f>
        <v>1</v>
      </c>
      <c r="AI2187" s="97">
        <f>IF(AG2187=1,AG2187/$AG$2189,"No aplica")</f>
        <v>0.2</v>
      </c>
      <c r="AJ2187" s="97">
        <f>AF2187*AI2187</f>
        <v>0.2</v>
      </c>
      <c r="AK2187" s="97">
        <f>AJ2187*$AE$23</f>
        <v>0.42553191489361702</v>
      </c>
    </row>
    <row r="2188" spans="1:37" ht="25.4" customHeight="1" thickTop="1" thickBot="1" x14ac:dyDescent="0.3">
      <c r="A2188" s="284" t="s">
        <v>2264</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4">
        <f>'Art. 121'!Q2094</f>
        <v>2</v>
      </c>
      <c r="AE2188" s="95">
        <f>IF(AG2188=1,AK2188,AG2188)</f>
        <v>0.42553191489361702</v>
      </c>
      <c r="AF2188">
        <f>AD2188/2</f>
        <v>1</v>
      </c>
      <c r="AG2188" s="92">
        <f>IF(AND(AF2188&gt;=0,AF2188&lt;=1),1,"No aplica")</f>
        <v>1</v>
      </c>
      <c r="AH2188" s="96">
        <f>AD2188/(AG2188*2)</f>
        <v>1</v>
      </c>
      <c r="AI2188" s="97">
        <f>IF(AG2188=1,AG2188/$AG$2189,"No aplica")</f>
        <v>0.2</v>
      </c>
      <c r="AJ2188" s="97">
        <f>AF2188*AI2188</f>
        <v>0.2</v>
      </c>
      <c r="AK2188" s="97">
        <f>AJ2188*$AE$23</f>
        <v>0.42553191489361702</v>
      </c>
    </row>
    <row r="2189" spans="1:37" ht="25.4" customHeight="1" thickTop="1" x14ac:dyDescent="0.25">
      <c r="A2189" s="321" t="s">
        <v>2265</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5">
        <f>SUM(AE2182:AE2188)</f>
        <v>2.1276595744680851</v>
      </c>
      <c r="AF2189" s="65"/>
      <c r="AG2189" s="98">
        <f>SUM(AG2184:AG2188)</f>
        <v>5</v>
      </c>
      <c r="AH2189" s="99"/>
      <c r="AI2189" s="100"/>
      <c r="AJ2189" s="100"/>
      <c r="AK2189" s="100"/>
    </row>
    <row r="2190" spans="1:37" ht="25.4" customHeight="1" x14ac:dyDescent="0.25">
      <c r="A2190" s="308" t="s">
        <v>2266</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0" t="s">
        <v>1856</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2" t="s">
        <v>76</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69" t="s">
        <v>99</v>
      </c>
      <c r="AE2196" s="113" t="s">
        <v>9</v>
      </c>
      <c r="AF2196" s="92" t="s">
        <v>1988</v>
      </c>
      <c r="AG2196" s="92" t="s">
        <v>1989</v>
      </c>
      <c r="AH2196" s="92" t="s">
        <v>1990</v>
      </c>
      <c r="AI2196" s="93" t="s">
        <v>1991</v>
      </c>
      <c r="AJ2196" s="92"/>
      <c r="AK2196" s="93" t="s">
        <v>1992</v>
      </c>
    </row>
    <row r="2197" spans="1:37" ht="25.4" customHeight="1" thickTop="1" thickBot="1" x14ac:dyDescent="0.3">
      <c r="A2197" s="284" t="s">
        <v>1061</v>
      </c>
      <c r="B2197" s="284"/>
      <c r="C2197" s="284"/>
      <c r="D2197" s="284"/>
      <c r="E2197" s="284"/>
      <c r="F2197" s="284"/>
      <c r="G2197" s="284"/>
      <c r="H2197" s="284"/>
      <c r="I2197" s="284"/>
      <c r="J2197" s="284"/>
      <c r="K2197" s="284"/>
      <c r="L2197" s="284"/>
      <c r="M2197" s="284"/>
      <c r="N2197" s="284"/>
      <c r="O2197" s="284"/>
      <c r="P2197" s="284"/>
      <c r="Q2197" s="284"/>
      <c r="R2197" s="284"/>
      <c r="S2197" s="284"/>
      <c r="T2197" s="284"/>
      <c r="U2197" s="284"/>
      <c r="V2197" s="284"/>
      <c r="W2197" s="284"/>
      <c r="X2197" s="284"/>
      <c r="Y2197" s="284"/>
      <c r="Z2197" s="284"/>
      <c r="AA2197" s="284"/>
      <c r="AB2197" s="284"/>
      <c r="AC2197" s="284"/>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4" t="s">
        <v>1093</v>
      </c>
      <c r="B2198" s="284"/>
      <c r="C2198" s="284"/>
      <c r="D2198" s="284"/>
      <c r="E2198" s="284"/>
      <c r="F2198" s="284"/>
      <c r="G2198" s="284"/>
      <c r="H2198" s="284"/>
      <c r="I2198" s="284"/>
      <c r="J2198" s="284"/>
      <c r="K2198" s="284"/>
      <c r="L2198" s="284"/>
      <c r="M2198" s="284"/>
      <c r="N2198" s="284"/>
      <c r="O2198" s="284"/>
      <c r="P2198" s="284"/>
      <c r="Q2198" s="284"/>
      <c r="R2198" s="284"/>
      <c r="S2198" s="284"/>
      <c r="T2198" s="284"/>
      <c r="U2198" s="284"/>
      <c r="V2198" s="284"/>
      <c r="W2198" s="284"/>
      <c r="X2198" s="284"/>
      <c r="Y2198" s="284"/>
      <c r="Z2198" s="284"/>
      <c r="AA2198" s="284"/>
      <c r="AB2198" s="284"/>
      <c r="AC2198" s="284"/>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4" t="s">
        <v>1859</v>
      </c>
      <c r="B2199" s="284"/>
      <c r="C2199" s="284"/>
      <c r="D2199" s="284"/>
      <c r="E2199" s="284"/>
      <c r="F2199" s="284"/>
      <c r="G2199" s="284"/>
      <c r="H2199" s="284"/>
      <c r="I2199" s="284"/>
      <c r="J2199" s="284"/>
      <c r="K2199" s="284"/>
      <c r="L2199" s="284"/>
      <c r="M2199" s="284"/>
      <c r="N2199" s="284"/>
      <c r="O2199" s="284"/>
      <c r="P2199" s="284"/>
      <c r="Q2199" s="284"/>
      <c r="R2199" s="284"/>
      <c r="S2199" s="284"/>
      <c r="T2199" s="284"/>
      <c r="U2199" s="284"/>
      <c r="V2199" s="284"/>
      <c r="W2199" s="284"/>
      <c r="X2199" s="284"/>
      <c r="Y2199" s="284"/>
      <c r="Z2199" s="284"/>
      <c r="AA2199" s="284"/>
      <c r="AB2199" s="284"/>
      <c r="AC2199" s="284"/>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4" t="s">
        <v>1861</v>
      </c>
      <c r="B2200" s="284"/>
      <c r="C2200" s="284"/>
      <c r="D2200" s="284"/>
      <c r="E2200" s="284"/>
      <c r="F2200" s="284"/>
      <c r="G2200" s="284"/>
      <c r="H2200" s="284"/>
      <c r="I2200" s="284"/>
      <c r="J2200" s="284"/>
      <c r="K2200" s="284"/>
      <c r="L2200" s="284"/>
      <c r="M2200" s="284"/>
      <c r="N2200" s="284"/>
      <c r="O2200" s="284"/>
      <c r="P2200" s="284"/>
      <c r="Q2200" s="284"/>
      <c r="R2200" s="284"/>
      <c r="S2200" s="284"/>
      <c r="T2200" s="284"/>
      <c r="U2200" s="284"/>
      <c r="V2200" s="284"/>
      <c r="W2200" s="284"/>
      <c r="X2200" s="284"/>
      <c r="Y2200" s="284"/>
      <c r="Z2200" s="284"/>
      <c r="AA2200" s="284"/>
      <c r="AB2200" s="284"/>
      <c r="AC2200" s="284"/>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79" t="s">
        <v>1863</v>
      </c>
      <c r="B2201" s="279"/>
      <c r="C2201" s="279"/>
      <c r="D2201" s="279"/>
      <c r="E2201" s="279"/>
      <c r="F2201" s="279"/>
      <c r="G2201" s="279"/>
      <c r="H2201" s="279"/>
      <c r="I2201" s="279"/>
      <c r="J2201" s="279"/>
      <c r="K2201" s="279"/>
      <c r="L2201" s="279"/>
      <c r="M2201" s="279"/>
      <c r="N2201" s="279"/>
      <c r="O2201" s="279"/>
      <c r="P2201" s="279"/>
      <c r="Q2201" s="279"/>
      <c r="R2201" s="279"/>
      <c r="S2201" s="279"/>
      <c r="T2201" s="279"/>
      <c r="U2201" s="279"/>
      <c r="V2201" s="279"/>
      <c r="W2201" s="279"/>
      <c r="X2201" s="279"/>
      <c r="Y2201" s="279"/>
      <c r="Z2201" s="279"/>
      <c r="AA2201" s="279"/>
      <c r="AB2201" s="279"/>
      <c r="AC2201" s="279"/>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79" t="s">
        <v>1865</v>
      </c>
      <c r="B2202" s="279"/>
      <c r="C2202" s="279"/>
      <c r="D2202" s="279"/>
      <c r="E2202" s="279"/>
      <c r="F2202" s="279"/>
      <c r="G2202" s="279"/>
      <c r="H2202" s="279"/>
      <c r="I2202" s="279"/>
      <c r="J2202" s="279"/>
      <c r="K2202" s="279"/>
      <c r="L2202" s="279"/>
      <c r="M2202" s="279"/>
      <c r="N2202" s="279"/>
      <c r="O2202" s="279"/>
      <c r="P2202" s="279"/>
      <c r="Q2202" s="279"/>
      <c r="R2202" s="279"/>
      <c r="S2202" s="279"/>
      <c r="T2202" s="279"/>
      <c r="U2202" s="279"/>
      <c r="V2202" s="279"/>
      <c r="W2202" s="279"/>
      <c r="X2202" s="279"/>
      <c r="Y2202" s="279"/>
      <c r="Z2202" s="279"/>
      <c r="AA2202" s="279"/>
      <c r="AB2202" s="279"/>
      <c r="AC2202" s="279"/>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4" t="s">
        <v>2267</v>
      </c>
      <c r="B2203" s="284"/>
      <c r="C2203" s="284"/>
      <c r="D2203" s="284"/>
      <c r="E2203" s="284"/>
      <c r="F2203" s="284"/>
      <c r="G2203" s="284"/>
      <c r="H2203" s="284"/>
      <c r="I2203" s="284"/>
      <c r="J2203" s="284"/>
      <c r="K2203" s="284"/>
      <c r="L2203" s="284"/>
      <c r="M2203" s="284"/>
      <c r="N2203" s="284"/>
      <c r="O2203" s="284"/>
      <c r="P2203" s="284"/>
      <c r="Q2203" s="284"/>
      <c r="R2203" s="284"/>
      <c r="S2203" s="284"/>
      <c r="T2203" s="284"/>
      <c r="U2203" s="284"/>
      <c r="V2203" s="284"/>
      <c r="W2203" s="284"/>
      <c r="X2203" s="284"/>
      <c r="Y2203" s="284"/>
      <c r="Z2203" s="284"/>
      <c r="AA2203" s="284"/>
      <c r="AB2203" s="284"/>
      <c r="AC2203" s="284"/>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4" t="s">
        <v>1868</v>
      </c>
      <c r="B2204" s="284"/>
      <c r="C2204" s="284"/>
      <c r="D2204" s="284"/>
      <c r="E2204" s="284"/>
      <c r="F2204" s="284"/>
      <c r="G2204" s="284"/>
      <c r="H2204" s="284"/>
      <c r="I2204" s="284"/>
      <c r="J2204" s="284"/>
      <c r="K2204" s="284"/>
      <c r="L2204" s="284"/>
      <c r="M2204" s="284"/>
      <c r="N2204" s="284"/>
      <c r="O2204" s="284"/>
      <c r="P2204" s="284"/>
      <c r="Q2204" s="284"/>
      <c r="R2204" s="284"/>
      <c r="S2204" s="284"/>
      <c r="T2204" s="284"/>
      <c r="U2204" s="284"/>
      <c r="V2204" s="284"/>
      <c r="W2204" s="284"/>
      <c r="X2204" s="284"/>
      <c r="Y2204" s="284"/>
      <c r="Z2204" s="284"/>
      <c r="AA2204" s="284"/>
      <c r="AB2204" s="284"/>
      <c r="AC2204" s="284"/>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4" t="s">
        <v>1870</v>
      </c>
      <c r="B2205" s="284"/>
      <c r="C2205" s="284"/>
      <c r="D2205" s="284"/>
      <c r="E2205" s="284"/>
      <c r="F2205" s="284"/>
      <c r="G2205" s="284"/>
      <c r="H2205" s="284"/>
      <c r="I2205" s="284"/>
      <c r="J2205" s="284"/>
      <c r="K2205" s="284"/>
      <c r="L2205" s="284"/>
      <c r="M2205" s="284"/>
      <c r="N2205" s="284"/>
      <c r="O2205" s="284"/>
      <c r="P2205" s="284"/>
      <c r="Q2205" s="284"/>
      <c r="R2205" s="284"/>
      <c r="S2205" s="284"/>
      <c r="T2205" s="284"/>
      <c r="U2205" s="284"/>
      <c r="V2205" s="284"/>
      <c r="W2205" s="284"/>
      <c r="X2205" s="284"/>
      <c r="Y2205" s="284"/>
      <c r="Z2205" s="284"/>
      <c r="AA2205" s="284"/>
      <c r="AB2205" s="284"/>
      <c r="AC2205" s="284"/>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4" t="s">
        <v>1872</v>
      </c>
      <c r="B2206" s="284"/>
      <c r="C2206" s="284"/>
      <c r="D2206" s="284"/>
      <c r="E2206" s="284"/>
      <c r="F2206" s="284"/>
      <c r="G2206" s="284"/>
      <c r="H2206" s="284"/>
      <c r="I2206" s="284"/>
      <c r="J2206" s="284"/>
      <c r="K2206" s="284"/>
      <c r="L2206" s="284"/>
      <c r="M2206" s="284"/>
      <c r="N2206" s="284"/>
      <c r="O2206" s="284"/>
      <c r="P2206" s="284"/>
      <c r="Q2206" s="284"/>
      <c r="R2206" s="284"/>
      <c r="S2206" s="284"/>
      <c r="T2206" s="284"/>
      <c r="U2206" s="284"/>
      <c r="V2206" s="284"/>
      <c r="W2206" s="284"/>
      <c r="X2206" s="284"/>
      <c r="Y2206" s="284"/>
      <c r="Z2206" s="284"/>
      <c r="AA2206" s="284"/>
      <c r="AB2206" s="284"/>
      <c r="AC2206" s="284"/>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4" t="s">
        <v>1874</v>
      </c>
      <c r="B2207" s="284"/>
      <c r="C2207" s="284"/>
      <c r="D2207" s="284"/>
      <c r="E2207" s="284"/>
      <c r="F2207" s="284"/>
      <c r="G2207" s="284"/>
      <c r="H2207" s="284"/>
      <c r="I2207" s="284"/>
      <c r="J2207" s="284"/>
      <c r="K2207" s="284"/>
      <c r="L2207" s="284"/>
      <c r="M2207" s="284"/>
      <c r="N2207" s="284"/>
      <c r="O2207" s="284"/>
      <c r="P2207" s="284"/>
      <c r="Q2207" s="284"/>
      <c r="R2207" s="284"/>
      <c r="S2207" s="284"/>
      <c r="T2207" s="284"/>
      <c r="U2207" s="284"/>
      <c r="V2207" s="284"/>
      <c r="W2207" s="284"/>
      <c r="X2207" s="284"/>
      <c r="Y2207" s="284"/>
      <c r="Z2207" s="284"/>
      <c r="AA2207" s="284"/>
      <c r="AB2207" s="284"/>
      <c r="AC2207" s="284"/>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79" t="s">
        <v>1876</v>
      </c>
      <c r="B2208" s="279"/>
      <c r="C2208" s="279"/>
      <c r="D2208" s="279"/>
      <c r="E2208" s="279"/>
      <c r="F2208" s="279"/>
      <c r="G2208" s="279"/>
      <c r="H2208" s="279"/>
      <c r="I2208" s="279"/>
      <c r="J2208" s="279"/>
      <c r="K2208" s="279"/>
      <c r="L2208" s="279"/>
      <c r="M2208" s="279"/>
      <c r="N2208" s="279"/>
      <c r="O2208" s="279"/>
      <c r="P2208" s="279"/>
      <c r="Q2208" s="279"/>
      <c r="R2208" s="279"/>
      <c r="S2208" s="279"/>
      <c r="T2208" s="279"/>
      <c r="U2208" s="279"/>
      <c r="V2208" s="279"/>
      <c r="W2208" s="279"/>
      <c r="X2208" s="279"/>
      <c r="Y2208" s="279"/>
      <c r="Z2208" s="279"/>
      <c r="AA2208" s="279"/>
      <c r="AB2208" s="279"/>
      <c r="AC2208" s="279"/>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79" t="s">
        <v>1878</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4" t="s">
        <v>1880</v>
      </c>
      <c r="B2210" s="284"/>
      <c r="C2210" s="284"/>
      <c r="D2210" s="284"/>
      <c r="E2210" s="284"/>
      <c r="F2210" s="284"/>
      <c r="G2210" s="284"/>
      <c r="H2210" s="28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1" t="s">
        <v>2268</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5">
        <f>SUM(AE2197:AE2210)</f>
        <v>0</v>
      </c>
      <c r="AF2211" s="65"/>
      <c r="AG2211" s="98">
        <f>SUM(AG2197:AG2210)</f>
        <v>0</v>
      </c>
      <c r="AH2211" s="99"/>
      <c r="AI2211" s="100"/>
      <c r="AJ2211" s="100"/>
      <c r="AK2211" s="100"/>
    </row>
    <row r="2212" spans="1:37" ht="25.4" customHeight="1" x14ac:dyDescent="0.25">
      <c r="A2212" s="308" t="s">
        <v>2269</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2" t="s">
        <v>111</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11" t="s">
        <v>99</v>
      </c>
      <c r="AE2214" s="112" t="s">
        <v>9</v>
      </c>
      <c r="AF2214" s="92" t="s">
        <v>1988</v>
      </c>
      <c r="AG2214" s="92" t="s">
        <v>1989</v>
      </c>
      <c r="AH2214" s="92" t="s">
        <v>1990</v>
      </c>
      <c r="AI2214" s="93" t="s">
        <v>1991</v>
      </c>
      <c r="AJ2214" s="92"/>
      <c r="AK2214" s="93" t="s">
        <v>1992</v>
      </c>
    </row>
    <row r="2215" spans="1:37" ht="25.4" customHeight="1" thickTop="1" thickBot="1" x14ac:dyDescent="0.3">
      <c r="A2215" s="284" t="s">
        <v>1222</v>
      </c>
      <c r="B2215" s="284"/>
      <c r="C2215" s="284"/>
      <c r="D2215" s="284"/>
      <c r="E2215" s="284"/>
      <c r="F2215" s="284"/>
      <c r="G2215" s="284"/>
      <c r="H2215" s="284"/>
      <c r="I2215" s="284"/>
      <c r="J2215" s="284"/>
      <c r="K2215" s="284"/>
      <c r="L2215" s="284"/>
      <c r="M2215" s="284"/>
      <c r="N2215" s="284"/>
      <c r="O2215" s="284"/>
      <c r="P2215" s="284"/>
      <c r="Q2215" s="284"/>
      <c r="R2215" s="284"/>
      <c r="S2215" s="284"/>
      <c r="T2215" s="284"/>
      <c r="U2215" s="284"/>
      <c r="V2215" s="284"/>
      <c r="W2215" s="284"/>
      <c r="X2215" s="284"/>
      <c r="Y2215" s="284"/>
      <c r="Z2215" s="284"/>
      <c r="AA2215" s="284"/>
      <c r="AB2215" s="284"/>
      <c r="AC2215" s="284"/>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4" t="s">
        <v>1224</v>
      </c>
      <c r="B2216" s="284"/>
      <c r="C2216" s="284"/>
      <c r="D2216" s="284"/>
      <c r="E2216" s="284"/>
      <c r="F2216" s="284"/>
      <c r="G2216" s="284"/>
      <c r="H2216" s="284"/>
      <c r="I2216" s="284"/>
      <c r="J2216" s="284"/>
      <c r="K2216" s="284"/>
      <c r="L2216" s="284"/>
      <c r="M2216" s="284"/>
      <c r="N2216" s="284"/>
      <c r="O2216" s="284"/>
      <c r="P2216" s="284"/>
      <c r="Q2216" s="284"/>
      <c r="R2216" s="284"/>
      <c r="S2216" s="284"/>
      <c r="T2216" s="284"/>
      <c r="U2216" s="284"/>
      <c r="V2216" s="284"/>
      <c r="W2216" s="284"/>
      <c r="X2216" s="284"/>
      <c r="Y2216" s="284"/>
      <c r="Z2216" s="284"/>
      <c r="AA2216" s="284"/>
      <c r="AB2216" s="284"/>
      <c r="AC2216" s="284"/>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4" t="s">
        <v>1226</v>
      </c>
      <c r="B2217" s="284"/>
      <c r="C2217" s="284"/>
      <c r="D2217" s="284"/>
      <c r="E2217" s="284"/>
      <c r="F2217" s="284"/>
      <c r="G2217" s="284"/>
      <c r="H2217" s="284"/>
      <c r="I2217" s="284"/>
      <c r="J2217" s="284"/>
      <c r="K2217" s="284"/>
      <c r="L2217" s="284"/>
      <c r="M2217" s="284"/>
      <c r="N2217" s="284"/>
      <c r="O2217" s="284"/>
      <c r="P2217" s="284"/>
      <c r="Q2217" s="284"/>
      <c r="R2217" s="284"/>
      <c r="S2217" s="284"/>
      <c r="T2217" s="284"/>
      <c r="U2217" s="284"/>
      <c r="V2217" s="284"/>
      <c r="W2217" s="284"/>
      <c r="X2217" s="284"/>
      <c r="Y2217" s="284"/>
      <c r="Z2217" s="284"/>
      <c r="AA2217" s="284"/>
      <c r="AB2217" s="284"/>
      <c r="AC2217" s="284"/>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4" t="s">
        <v>1228</v>
      </c>
      <c r="B2218" s="284"/>
      <c r="C2218" s="284"/>
      <c r="D2218" s="284"/>
      <c r="E2218" s="284"/>
      <c r="F2218" s="284"/>
      <c r="G2218" s="284"/>
      <c r="H2218" s="284"/>
      <c r="I2218" s="284"/>
      <c r="J2218" s="284"/>
      <c r="K2218" s="284"/>
      <c r="L2218" s="284"/>
      <c r="M2218" s="284"/>
      <c r="N2218" s="284"/>
      <c r="O2218" s="284"/>
      <c r="P2218" s="284"/>
      <c r="Q2218" s="284"/>
      <c r="R2218" s="284"/>
      <c r="S2218" s="284"/>
      <c r="T2218" s="284"/>
      <c r="U2218" s="284"/>
      <c r="V2218" s="284"/>
      <c r="W2218" s="284"/>
      <c r="X2218" s="284"/>
      <c r="Y2218" s="284"/>
      <c r="Z2218" s="284"/>
      <c r="AA2218" s="284"/>
      <c r="AB2218" s="284"/>
      <c r="AC2218" s="284"/>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4" t="s">
        <v>1882</v>
      </c>
      <c r="B2219" s="284"/>
      <c r="C2219" s="284"/>
      <c r="D2219" s="284"/>
      <c r="E2219" s="284"/>
      <c r="F2219" s="284"/>
      <c r="G2219" s="284"/>
      <c r="H2219" s="284"/>
      <c r="I2219" s="284"/>
      <c r="J2219" s="284"/>
      <c r="K2219" s="284"/>
      <c r="L2219" s="284"/>
      <c r="M2219" s="284"/>
      <c r="N2219" s="284"/>
      <c r="O2219" s="284"/>
      <c r="P2219" s="284"/>
      <c r="Q2219" s="284"/>
      <c r="R2219" s="284"/>
      <c r="S2219" s="284"/>
      <c r="T2219" s="284"/>
      <c r="U2219" s="284"/>
      <c r="V2219" s="284"/>
      <c r="W2219" s="284"/>
      <c r="X2219" s="284"/>
      <c r="Y2219" s="284"/>
      <c r="Z2219" s="284"/>
      <c r="AA2219" s="284"/>
      <c r="AB2219" s="284"/>
      <c r="AC2219" s="284"/>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1" t="s">
        <v>2270</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5">
        <f>SUM(AE2213:AE2219)</f>
        <v>0</v>
      </c>
      <c r="AF2220" s="65"/>
      <c r="AG2220" s="98">
        <f>SUM(AG2215:AG2219)</f>
        <v>0</v>
      </c>
      <c r="AH2220" s="99"/>
      <c r="AI2220" s="100"/>
      <c r="AJ2220" s="100"/>
      <c r="AK2220" s="100"/>
    </row>
    <row r="2221" spans="1:37" ht="25.4" customHeight="1" x14ac:dyDescent="0.25">
      <c r="A2221" s="308" t="s">
        <v>2271</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0" t="s">
        <v>2272</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2" t="s">
        <v>76</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69" t="s">
        <v>99</v>
      </c>
      <c r="AE2227" s="113" t="s">
        <v>9</v>
      </c>
      <c r="AF2227" s="92" t="s">
        <v>1988</v>
      </c>
      <c r="AG2227" s="92" t="s">
        <v>1989</v>
      </c>
      <c r="AH2227" s="92" t="s">
        <v>1990</v>
      </c>
      <c r="AI2227" s="93" t="s">
        <v>1991</v>
      </c>
      <c r="AJ2227" s="92"/>
      <c r="AK2227" s="93" t="s">
        <v>1992</v>
      </c>
    </row>
    <row r="2228" spans="1:37" ht="25.4" customHeight="1" thickTop="1" thickBot="1" x14ac:dyDescent="0.3">
      <c r="A2228" s="284" t="s">
        <v>1061</v>
      </c>
      <c r="B2228" s="284"/>
      <c r="C2228" s="284"/>
      <c r="D2228" s="284"/>
      <c r="E2228" s="284"/>
      <c r="F2228" s="284"/>
      <c r="G2228" s="284"/>
      <c r="H2228" s="284"/>
      <c r="I2228" s="284"/>
      <c r="J2228" s="284"/>
      <c r="K2228" s="284"/>
      <c r="L2228" s="284"/>
      <c r="M2228" s="284"/>
      <c r="N2228" s="284"/>
      <c r="O2228" s="284"/>
      <c r="P2228" s="284"/>
      <c r="Q2228" s="284"/>
      <c r="R2228" s="284"/>
      <c r="S2228" s="284"/>
      <c r="T2228" s="284"/>
      <c r="U2228" s="284"/>
      <c r="V2228" s="284"/>
      <c r="W2228" s="284"/>
      <c r="X2228" s="284"/>
      <c r="Y2228" s="284"/>
      <c r="Z2228" s="284"/>
      <c r="AA2228" s="284"/>
      <c r="AB2228" s="284"/>
      <c r="AC2228" s="284"/>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4" t="s">
        <v>1063</v>
      </c>
      <c r="B2229" s="284"/>
      <c r="C2229" s="284"/>
      <c r="D2229" s="284"/>
      <c r="E2229" s="284"/>
      <c r="F2229" s="284"/>
      <c r="G2229" s="284"/>
      <c r="H2229" s="284"/>
      <c r="I2229" s="284"/>
      <c r="J2229" s="284"/>
      <c r="K2229" s="284"/>
      <c r="L2229" s="284"/>
      <c r="M2229" s="284"/>
      <c r="N2229" s="284"/>
      <c r="O2229" s="284"/>
      <c r="P2229" s="284"/>
      <c r="Q2229" s="284"/>
      <c r="R2229" s="284"/>
      <c r="S2229" s="284"/>
      <c r="T2229" s="284"/>
      <c r="U2229" s="284"/>
      <c r="V2229" s="284"/>
      <c r="W2229" s="284"/>
      <c r="X2229" s="284"/>
      <c r="Y2229" s="284"/>
      <c r="Z2229" s="284"/>
      <c r="AA2229" s="284"/>
      <c r="AB2229" s="284"/>
      <c r="AC2229" s="284"/>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4" t="s">
        <v>1885</v>
      </c>
      <c r="B2230" s="284"/>
      <c r="C2230" s="284"/>
      <c r="D2230" s="284"/>
      <c r="E2230" s="284"/>
      <c r="F2230" s="284"/>
      <c r="G2230" s="284"/>
      <c r="H2230" s="284"/>
      <c r="I2230" s="284"/>
      <c r="J2230" s="284"/>
      <c r="K2230" s="284"/>
      <c r="L2230" s="284"/>
      <c r="M2230" s="284"/>
      <c r="N2230" s="284"/>
      <c r="O2230" s="284"/>
      <c r="P2230" s="284"/>
      <c r="Q2230" s="284"/>
      <c r="R2230" s="284"/>
      <c r="S2230" s="284"/>
      <c r="T2230" s="284"/>
      <c r="U2230" s="284"/>
      <c r="V2230" s="284"/>
      <c r="W2230" s="284"/>
      <c r="X2230" s="284"/>
      <c r="Y2230" s="284"/>
      <c r="Z2230" s="284"/>
      <c r="AA2230" s="284"/>
      <c r="AB2230" s="284"/>
      <c r="AC2230" s="284"/>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4" t="s">
        <v>1887</v>
      </c>
      <c r="B2231" s="284"/>
      <c r="C2231" s="284"/>
      <c r="D2231" s="284"/>
      <c r="E2231" s="284"/>
      <c r="F2231" s="284"/>
      <c r="G2231" s="284"/>
      <c r="H2231" s="284"/>
      <c r="I2231" s="284"/>
      <c r="J2231" s="284"/>
      <c r="K2231" s="284"/>
      <c r="L2231" s="284"/>
      <c r="M2231" s="284"/>
      <c r="N2231" s="284"/>
      <c r="O2231" s="284"/>
      <c r="P2231" s="284"/>
      <c r="Q2231" s="284"/>
      <c r="R2231" s="284"/>
      <c r="S2231" s="284"/>
      <c r="T2231" s="284"/>
      <c r="U2231" s="284"/>
      <c r="V2231" s="284"/>
      <c r="W2231" s="284"/>
      <c r="X2231" s="284"/>
      <c r="Y2231" s="284"/>
      <c r="Z2231" s="284"/>
      <c r="AA2231" s="284"/>
      <c r="AB2231" s="284"/>
      <c r="AC2231" s="284"/>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79" t="s">
        <v>1889</v>
      </c>
      <c r="B2232" s="279"/>
      <c r="C2232" s="279"/>
      <c r="D2232" s="279"/>
      <c r="E2232" s="279"/>
      <c r="F2232" s="279"/>
      <c r="G2232" s="279"/>
      <c r="H2232" s="279"/>
      <c r="I2232" s="279"/>
      <c r="J2232" s="279"/>
      <c r="K2232" s="279"/>
      <c r="L2232" s="279"/>
      <c r="M2232" s="279"/>
      <c r="N2232" s="279"/>
      <c r="O2232" s="279"/>
      <c r="P2232" s="279"/>
      <c r="Q2232" s="279"/>
      <c r="R2232" s="279"/>
      <c r="S2232" s="279"/>
      <c r="T2232" s="279"/>
      <c r="U2232" s="279"/>
      <c r="V2232" s="279"/>
      <c r="W2232" s="279"/>
      <c r="X2232" s="279"/>
      <c r="Y2232" s="279"/>
      <c r="Z2232" s="279"/>
      <c r="AA2232" s="279"/>
      <c r="AB2232" s="279"/>
      <c r="AC2232" s="279"/>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79" t="s">
        <v>1891</v>
      </c>
      <c r="B2233" s="279"/>
      <c r="C2233" s="279"/>
      <c r="D2233" s="279"/>
      <c r="E2233" s="279"/>
      <c r="F2233" s="279"/>
      <c r="G2233" s="279"/>
      <c r="H2233" s="279"/>
      <c r="I2233" s="279"/>
      <c r="J2233" s="279"/>
      <c r="K2233" s="279"/>
      <c r="L2233" s="279"/>
      <c r="M2233" s="279"/>
      <c r="N2233" s="279"/>
      <c r="O2233" s="279"/>
      <c r="P2233" s="279"/>
      <c r="Q2233" s="279"/>
      <c r="R2233" s="279"/>
      <c r="S2233" s="279"/>
      <c r="T2233" s="279"/>
      <c r="U2233" s="279"/>
      <c r="V2233" s="279"/>
      <c r="W2233" s="279"/>
      <c r="X2233" s="279"/>
      <c r="Y2233" s="279"/>
      <c r="Z2233" s="279"/>
      <c r="AA2233" s="279"/>
      <c r="AB2233" s="279"/>
      <c r="AC2233" s="279"/>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4" t="s">
        <v>1893</v>
      </c>
      <c r="B2234" s="284"/>
      <c r="C2234" s="284"/>
      <c r="D2234" s="284"/>
      <c r="E2234" s="284"/>
      <c r="F2234" s="284"/>
      <c r="G2234" s="284"/>
      <c r="H2234" s="284"/>
      <c r="I2234" s="284"/>
      <c r="J2234" s="284"/>
      <c r="K2234" s="284"/>
      <c r="L2234" s="284"/>
      <c r="M2234" s="284"/>
      <c r="N2234" s="284"/>
      <c r="O2234" s="284"/>
      <c r="P2234" s="284"/>
      <c r="Q2234" s="284"/>
      <c r="R2234" s="284"/>
      <c r="S2234" s="284"/>
      <c r="T2234" s="284"/>
      <c r="U2234" s="284"/>
      <c r="V2234" s="284"/>
      <c r="W2234" s="284"/>
      <c r="X2234" s="284"/>
      <c r="Y2234" s="284"/>
      <c r="Z2234" s="284"/>
      <c r="AA2234" s="284"/>
      <c r="AB2234" s="284"/>
      <c r="AC2234" s="284"/>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4" t="s">
        <v>2273</v>
      </c>
      <c r="B2235" s="284"/>
      <c r="C2235" s="284"/>
      <c r="D2235" s="284"/>
      <c r="E2235" s="284"/>
      <c r="F2235" s="284"/>
      <c r="G2235" s="284"/>
      <c r="H2235" s="284"/>
      <c r="I2235" s="284"/>
      <c r="J2235" s="284"/>
      <c r="K2235" s="284"/>
      <c r="L2235" s="284"/>
      <c r="M2235" s="284"/>
      <c r="N2235" s="284"/>
      <c r="O2235" s="284"/>
      <c r="P2235" s="284"/>
      <c r="Q2235" s="284"/>
      <c r="R2235" s="284"/>
      <c r="S2235" s="284"/>
      <c r="T2235" s="284"/>
      <c r="U2235" s="284"/>
      <c r="V2235" s="284"/>
      <c r="W2235" s="284"/>
      <c r="X2235" s="284"/>
      <c r="Y2235" s="284"/>
      <c r="Z2235" s="284"/>
      <c r="AA2235" s="284"/>
      <c r="AB2235" s="284"/>
      <c r="AC2235" s="284"/>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4" t="s">
        <v>1896</v>
      </c>
      <c r="B2236" s="284"/>
      <c r="C2236" s="284"/>
      <c r="D2236" s="284"/>
      <c r="E2236" s="284"/>
      <c r="F2236" s="284"/>
      <c r="G2236" s="284"/>
      <c r="H2236" s="284"/>
      <c r="I2236" s="284"/>
      <c r="J2236" s="284"/>
      <c r="K2236" s="284"/>
      <c r="L2236" s="284"/>
      <c r="M2236" s="284"/>
      <c r="N2236" s="284"/>
      <c r="O2236" s="284"/>
      <c r="P2236" s="284"/>
      <c r="Q2236" s="284"/>
      <c r="R2236" s="284"/>
      <c r="S2236" s="284"/>
      <c r="T2236" s="284"/>
      <c r="U2236" s="284"/>
      <c r="V2236" s="284"/>
      <c r="W2236" s="284"/>
      <c r="X2236" s="284"/>
      <c r="Y2236" s="284"/>
      <c r="Z2236" s="284"/>
      <c r="AA2236" s="284"/>
      <c r="AB2236" s="284"/>
      <c r="AC2236" s="284"/>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4" t="s">
        <v>1898</v>
      </c>
      <c r="B2237" s="284"/>
      <c r="C2237" s="284"/>
      <c r="D2237" s="284"/>
      <c r="E2237" s="284"/>
      <c r="F2237" s="284"/>
      <c r="G2237" s="284"/>
      <c r="H2237" s="284"/>
      <c r="I2237" s="284"/>
      <c r="J2237" s="284"/>
      <c r="K2237" s="284"/>
      <c r="L2237" s="284"/>
      <c r="M2237" s="284"/>
      <c r="N2237" s="284"/>
      <c r="O2237" s="284"/>
      <c r="P2237" s="284"/>
      <c r="Q2237" s="284"/>
      <c r="R2237" s="284"/>
      <c r="S2237" s="284"/>
      <c r="T2237" s="284"/>
      <c r="U2237" s="284"/>
      <c r="V2237" s="284"/>
      <c r="W2237" s="284"/>
      <c r="X2237" s="284"/>
      <c r="Y2237" s="284"/>
      <c r="Z2237" s="284"/>
      <c r="AA2237" s="284"/>
      <c r="AB2237" s="284"/>
      <c r="AC2237" s="284"/>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4" t="s">
        <v>1900</v>
      </c>
      <c r="B2238" s="284"/>
      <c r="C2238" s="284"/>
      <c r="D2238" s="284"/>
      <c r="E2238" s="284"/>
      <c r="F2238" s="284"/>
      <c r="G2238" s="284"/>
      <c r="H2238" s="284"/>
      <c r="I2238" s="284"/>
      <c r="J2238" s="284"/>
      <c r="K2238" s="284"/>
      <c r="L2238" s="284"/>
      <c r="M2238" s="284"/>
      <c r="N2238" s="284"/>
      <c r="O2238" s="284"/>
      <c r="P2238" s="284"/>
      <c r="Q2238" s="284"/>
      <c r="R2238" s="284"/>
      <c r="S2238" s="284"/>
      <c r="T2238" s="284"/>
      <c r="U2238" s="284"/>
      <c r="V2238" s="284"/>
      <c r="W2238" s="284"/>
      <c r="X2238" s="284"/>
      <c r="Y2238" s="284"/>
      <c r="Z2238" s="284"/>
      <c r="AA2238" s="284"/>
      <c r="AB2238" s="284"/>
      <c r="AC2238" s="284"/>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79" t="s">
        <v>1902</v>
      </c>
      <c r="B2239" s="279"/>
      <c r="C2239" s="279"/>
      <c r="D2239" s="279"/>
      <c r="E2239" s="279"/>
      <c r="F2239" s="279"/>
      <c r="G2239" s="279"/>
      <c r="H2239" s="279"/>
      <c r="I2239" s="279"/>
      <c r="J2239" s="279"/>
      <c r="K2239" s="279"/>
      <c r="L2239" s="279"/>
      <c r="M2239" s="279"/>
      <c r="N2239" s="279"/>
      <c r="O2239" s="279"/>
      <c r="P2239" s="279"/>
      <c r="Q2239" s="279"/>
      <c r="R2239" s="279"/>
      <c r="S2239" s="279"/>
      <c r="T2239" s="279"/>
      <c r="U2239" s="279"/>
      <c r="V2239" s="279"/>
      <c r="W2239" s="279"/>
      <c r="X2239" s="279"/>
      <c r="Y2239" s="279"/>
      <c r="Z2239" s="279"/>
      <c r="AA2239" s="279"/>
      <c r="AB2239" s="279"/>
      <c r="AC2239" s="279"/>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79" t="s">
        <v>1904</v>
      </c>
      <c r="B2240" s="279"/>
      <c r="C2240" s="279"/>
      <c r="D2240" s="279"/>
      <c r="E2240" s="279"/>
      <c r="F2240" s="279"/>
      <c r="G2240" s="279"/>
      <c r="H2240" s="279"/>
      <c r="I2240" s="279"/>
      <c r="J2240" s="279"/>
      <c r="K2240" s="279"/>
      <c r="L2240" s="279"/>
      <c r="M2240" s="279"/>
      <c r="N2240" s="279"/>
      <c r="O2240" s="279"/>
      <c r="P2240" s="279"/>
      <c r="Q2240" s="279"/>
      <c r="R2240" s="279"/>
      <c r="S2240" s="279"/>
      <c r="T2240" s="279"/>
      <c r="U2240" s="279"/>
      <c r="V2240" s="279"/>
      <c r="W2240" s="279"/>
      <c r="X2240" s="279"/>
      <c r="Y2240" s="279"/>
      <c r="Z2240" s="279"/>
      <c r="AA2240" s="279"/>
      <c r="AB2240" s="279"/>
      <c r="AC2240" s="279"/>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4" t="s">
        <v>1906</v>
      </c>
      <c r="B2241" s="284"/>
      <c r="C2241" s="284"/>
      <c r="D2241" s="284"/>
      <c r="E2241" s="284"/>
      <c r="F2241" s="284"/>
      <c r="G2241" s="284"/>
      <c r="H2241" s="284"/>
      <c r="I2241" s="284"/>
      <c r="J2241" s="284"/>
      <c r="K2241" s="284"/>
      <c r="L2241" s="284"/>
      <c r="M2241" s="284"/>
      <c r="N2241" s="284"/>
      <c r="O2241" s="284"/>
      <c r="P2241" s="284"/>
      <c r="Q2241" s="284"/>
      <c r="R2241" s="284"/>
      <c r="S2241" s="284"/>
      <c r="T2241" s="284"/>
      <c r="U2241" s="284"/>
      <c r="V2241" s="284"/>
      <c r="W2241" s="284"/>
      <c r="X2241" s="284"/>
      <c r="Y2241" s="284"/>
      <c r="Z2241" s="284"/>
      <c r="AA2241" s="284"/>
      <c r="AB2241" s="284"/>
      <c r="AC2241" s="284"/>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4" t="s">
        <v>1908</v>
      </c>
      <c r="B2242" s="284"/>
      <c r="C2242" s="284"/>
      <c r="D2242" s="284"/>
      <c r="E2242" s="284"/>
      <c r="F2242" s="284"/>
      <c r="G2242" s="284"/>
      <c r="H2242" s="284"/>
      <c r="I2242" s="284"/>
      <c r="J2242" s="284"/>
      <c r="K2242" s="284"/>
      <c r="L2242" s="284"/>
      <c r="M2242" s="284"/>
      <c r="N2242" s="284"/>
      <c r="O2242" s="284"/>
      <c r="P2242" s="284"/>
      <c r="Q2242" s="284"/>
      <c r="R2242" s="284"/>
      <c r="S2242" s="284"/>
      <c r="T2242" s="284"/>
      <c r="U2242" s="284"/>
      <c r="V2242" s="284"/>
      <c r="W2242" s="284"/>
      <c r="X2242" s="284"/>
      <c r="Y2242" s="284"/>
      <c r="Z2242" s="284"/>
      <c r="AA2242" s="284"/>
      <c r="AB2242" s="284"/>
      <c r="AC2242" s="284"/>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4" t="s">
        <v>1910</v>
      </c>
      <c r="B2243" s="284"/>
      <c r="C2243" s="284"/>
      <c r="D2243" s="284"/>
      <c r="E2243" s="284"/>
      <c r="F2243" s="284"/>
      <c r="G2243" s="284"/>
      <c r="H2243" s="284"/>
      <c r="I2243" s="284"/>
      <c r="J2243" s="284"/>
      <c r="K2243" s="284"/>
      <c r="L2243" s="284"/>
      <c r="M2243" s="284"/>
      <c r="N2243" s="284"/>
      <c r="O2243" s="284"/>
      <c r="P2243" s="284"/>
      <c r="Q2243" s="284"/>
      <c r="R2243" s="284"/>
      <c r="S2243" s="284"/>
      <c r="T2243" s="284"/>
      <c r="U2243" s="284"/>
      <c r="V2243" s="284"/>
      <c r="W2243" s="284"/>
      <c r="X2243" s="284"/>
      <c r="Y2243" s="284"/>
      <c r="Z2243" s="284"/>
      <c r="AA2243" s="284"/>
      <c r="AB2243" s="284"/>
      <c r="AC2243" s="284"/>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1" t="s">
        <v>2274</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5">
        <f>SUM(AE2228:AE2243)</f>
        <v>0</v>
      </c>
      <c r="AF2244" s="65"/>
      <c r="AG2244" s="98">
        <f>SUM(AG2228:AG2243)</f>
        <v>0</v>
      </c>
      <c r="AH2244" s="99"/>
      <c r="AI2244" s="100"/>
      <c r="AJ2244" s="100"/>
      <c r="AK2244" s="100"/>
    </row>
    <row r="2245" spans="1:37" ht="25.4" customHeight="1" x14ac:dyDescent="0.25">
      <c r="A2245" s="308" t="s">
        <v>2275</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2" t="s">
        <v>111</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11" t="s">
        <v>99</v>
      </c>
      <c r="AE2247" s="112" t="s">
        <v>9</v>
      </c>
      <c r="AF2247" s="92" t="s">
        <v>1988</v>
      </c>
      <c r="AG2247" s="92" t="s">
        <v>1989</v>
      </c>
      <c r="AH2247" s="92" t="s">
        <v>1990</v>
      </c>
      <c r="AI2247" s="93" t="s">
        <v>1991</v>
      </c>
      <c r="AJ2247" s="92"/>
      <c r="AK2247" s="93" t="s">
        <v>1992</v>
      </c>
    </row>
    <row r="2248" spans="1:37" ht="25.4" customHeight="1" thickTop="1" thickBot="1" x14ac:dyDescent="0.3">
      <c r="A2248" s="284" t="s">
        <v>1911</v>
      </c>
      <c r="B2248" s="284"/>
      <c r="C2248" s="284"/>
      <c r="D2248" s="284"/>
      <c r="E2248" s="284"/>
      <c r="F2248" s="284"/>
      <c r="G2248" s="284"/>
      <c r="H2248" s="284"/>
      <c r="I2248" s="284"/>
      <c r="J2248" s="284"/>
      <c r="K2248" s="284"/>
      <c r="L2248" s="284"/>
      <c r="M2248" s="284"/>
      <c r="N2248" s="284"/>
      <c r="O2248" s="284"/>
      <c r="P2248" s="284"/>
      <c r="Q2248" s="284"/>
      <c r="R2248" s="284"/>
      <c r="S2248" s="284"/>
      <c r="T2248" s="284"/>
      <c r="U2248" s="284"/>
      <c r="V2248" s="284"/>
      <c r="W2248" s="284"/>
      <c r="X2248" s="284"/>
      <c r="Y2248" s="284"/>
      <c r="Z2248" s="284"/>
      <c r="AA2248" s="284"/>
      <c r="AB2248" s="284"/>
      <c r="AC2248" s="284"/>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4" t="s">
        <v>1912</v>
      </c>
      <c r="B2249" s="284"/>
      <c r="C2249" s="284"/>
      <c r="D2249" s="284"/>
      <c r="E2249" s="284"/>
      <c r="F2249" s="284"/>
      <c r="G2249" s="284"/>
      <c r="H2249" s="284"/>
      <c r="I2249" s="284"/>
      <c r="J2249" s="284"/>
      <c r="K2249" s="284"/>
      <c r="L2249" s="284"/>
      <c r="M2249" s="284"/>
      <c r="N2249" s="284"/>
      <c r="O2249" s="284"/>
      <c r="P2249" s="284"/>
      <c r="Q2249" s="284"/>
      <c r="R2249" s="284"/>
      <c r="S2249" s="284"/>
      <c r="T2249" s="284"/>
      <c r="U2249" s="284"/>
      <c r="V2249" s="284"/>
      <c r="W2249" s="284"/>
      <c r="X2249" s="284"/>
      <c r="Y2249" s="284"/>
      <c r="Z2249" s="284"/>
      <c r="AA2249" s="284"/>
      <c r="AB2249" s="284"/>
      <c r="AC2249" s="284"/>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4" t="s">
        <v>1913</v>
      </c>
      <c r="B2250" s="284"/>
      <c r="C2250" s="284"/>
      <c r="D2250" s="284"/>
      <c r="E2250" s="284"/>
      <c r="F2250" s="284"/>
      <c r="G2250" s="284"/>
      <c r="H2250" s="284"/>
      <c r="I2250" s="284"/>
      <c r="J2250" s="284"/>
      <c r="K2250" s="284"/>
      <c r="L2250" s="284"/>
      <c r="M2250" s="284"/>
      <c r="N2250" s="284"/>
      <c r="O2250" s="284"/>
      <c r="P2250" s="284"/>
      <c r="Q2250" s="284"/>
      <c r="R2250" s="284"/>
      <c r="S2250" s="284"/>
      <c r="T2250" s="284"/>
      <c r="U2250" s="284"/>
      <c r="V2250" s="284"/>
      <c r="W2250" s="284"/>
      <c r="X2250" s="284"/>
      <c r="Y2250" s="284"/>
      <c r="Z2250" s="284"/>
      <c r="AA2250" s="284"/>
      <c r="AB2250" s="284"/>
      <c r="AC2250" s="284"/>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4" t="s">
        <v>1914</v>
      </c>
      <c r="B2251" s="284"/>
      <c r="C2251" s="284"/>
      <c r="D2251" s="284"/>
      <c r="E2251" s="284"/>
      <c r="F2251" s="284"/>
      <c r="G2251" s="284"/>
      <c r="H2251" s="284"/>
      <c r="I2251" s="284"/>
      <c r="J2251" s="284"/>
      <c r="K2251" s="284"/>
      <c r="L2251" s="284"/>
      <c r="M2251" s="284"/>
      <c r="N2251" s="284"/>
      <c r="O2251" s="284"/>
      <c r="P2251" s="284"/>
      <c r="Q2251" s="284"/>
      <c r="R2251" s="284"/>
      <c r="S2251" s="284"/>
      <c r="T2251" s="284"/>
      <c r="U2251" s="284"/>
      <c r="V2251" s="284"/>
      <c r="W2251" s="284"/>
      <c r="X2251" s="284"/>
      <c r="Y2251" s="284"/>
      <c r="Z2251" s="284"/>
      <c r="AA2251" s="284"/>
      <c r="AB2251" s="284"/>
      <c r="AC2251" s="284"/>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4" t="s">
        <v>1916</v>
      </c>
      <c r="B2252" s="284"/>
      <c r="C2252" s="284"/>
      <c r="D2252" s="284"/>
      <c r="E2252" s="284"/>
      <c r="F2252" s="284"/>
      <c r="G2252" s="284"/>
      <c r="H2252" s="284"/>
      <c r="I2252" s="284"/>
      <c r="J2252" s="284"/>
      <c r="K2252" s="284"/>
      <c r="L2252" s="284"/>
      <c r="M2252" s="284"/>
      <c r="N2252" s="284"/>
      <c r="O2252" s="284"/>
      <c r="P2252" s="284"/>
      <c r="Q2252" s="284"/>
      <c r="R2252" s="284"/>
      <c r="S2252" s="284"/>
      <c r="T2252" s="284"/>
      <c r="U2252" s="284"/>
      <c r="V2252" s="284"/>
      <c r="W2252" s="284"/>
      <c r="X2252" s="284"/>
      <c r="Y2252" s="284"/>
      <c r="Z2252" s="284"/>
      <c r="AA2252" s="284"/>
      <c r="AB2252" s="284"/>
      <c r="AC2252" s="284"/>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08" t="s">
        <v>2276</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5">
        <f>SUM(AE2246:AE2252)</f>
        <v>0</v>
      </c>
      <c r="AF2253" s="65"/>
      <c r="AG2253" s="98">
        <f>SUM(AG2248:AG2252)</f>
        <v>0</v>
      </c>
      <c r="AH2253" s="99"/>
      <c r="AI2253" s="100"/>
      <c r="AJ2253" s="100"/>
      <c r="AK2253" s="100"/>
    </row>
    <row r="2254" spans="1:37" ht="25" customHeight="1" x14ac:dyDescent="0.25">
      <c r="A2254" s="308" t="s">
        <v>2277</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0" t="s">
        <v>2278</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4" t="s">
        <v>76</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69" t="s">
        <v>99</v>
      </c>
      <c r="AE2260" s="113" t="s">
        <v>9</v>
      </c>
      <c r="AF2260" s="92" t="s">
        <v>1988</v>
      </c>
      <c r="AG2260" s="92" t="s">
        <v>1989</v>
      </c>
      <c r="AH2260" s="92" t="s">
        <v>1990</v>
      </c>
      <c r="AI2260" s="93" t="s">
        <v>1991</v>
      </c>
      <c r="AJ2260" s="92"/>
      <c r="AK2260" s="93" t="s">
        <v>1992</v>
      </c>
    </row>
    <row r="2261" spans="1:37" ht="25" customHeight="1" thickTop="1" thickBot="1" x14ac:dyDescent="0.3">
      <c r="A2261" s="275" t="s">
        <v>1061</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2</v>
      </c>
      <c r="AE2261" s="95">
        <f t="shared" ref="AE2261:AE2264" si="390">IF(AG2261=1,AK2261,AG2261)</f>
        <v>0.53191489361702127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0.53191489361702127</v>
      </c>
    </row>
    <row r="2262" spans="1:37" ht="25" customHeight="1" thickTop="1" thickBot="1" x14ac:dyDescent="0.3">
      <c r="A2262" s="275" t="s">
        <v>1063</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2</v>
      </c>
      <c r="AE2262" s="95">
        <f t="shared" si="390"/>
        <v>0.53191489361702127</v>
      </c>
      <c r="AF2262">
        <f t="shared" si="391"/>
        <v>1</v>
      </c>
      <c r="AG2262" s="92">
        <v>1</v>
      </c>
      <c r="AH2262" s="96">
        <f t="shared" si="392"/>
        <v>1</v>
      </c>
      <c r="AI2262" s="97">
        <f t="shared" ref="AI2262:AI2264" si="395">IF(AG2262=1,AG2262/$AG$2265,"No aplica")</f>
        <v>0.25</v>
      </c>
      <c r="AJ2262" s="97">
        <f t="shared" si="393"/>
        <v>0.25</v>
      </c>
      <c r="AK2262" s="97">
        <f t="shared" si="394"/>
        <v>0.53191489361702127</v>
      </c>
    </row>
    <row r="2263" spans="1:37" ht="25" customHeight="1" thickTop="1" thickBot="1" x14ac:dyDescent="0.3">
      <c r="A2263" s="275" t="s">
        <v>2279</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2</v>
      </c>
      <c r="AE2263" s="95">
        <f t="shared" si="390"/>
        <v>0.53191489361702127</v>
      </c>
      <c r="AF2263">
        <f t="shared" si="391"/>
        <v>1</v>
      </c>
      <c r="AG2263" s="92">
        <v>1</v>
      </c>
      <c r="AH2263" s="96">
        <f t="shared" si="392"/>
        <v>1</v>
      </c>
      <c r="AI2263" s="97">
        <f t="shared" si="395"/>
        <v>0.25</v>
      </c>
      <c r="AJ2263" s="97">
        <f t="shared" si="393"/>
        <v>0.25</v>
      </c>
      <c r="AK2263" s="97">
        <f t="shared" si="394"/>
        <v>0.53191489361702127</v>
      </c>
    </row>
    <row r="2264" spans="1:37" ht="26.5" customHeight="1" thickTop="1" thickBot="1" x14ac:dyDescent="0.3">
      <c r="A2264" s="275" t="s">
        <v>1887</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2</v>
      </c>
      <c r="AE2264" s="95">
        <f t="shared" si="390"/>
        <v>0.53191489361702127</v>
      </c>
      <c r="AF2264">
        <f t="shared" si="391"/>
        <v>1</v>
      </c>
      <c r="AG2264" s="92">
        <v>1</v>
      </c>
      <c r="AH2264" s="96">
        <f t="shared" si="392"/>
        <v>1</v>
      </c>
      <c r="AI2264" s="97">
        <f t="shared" si="395"/>
        <v>0.25</v>
      </c>
      <c r="AJ2264" s="97">
        <f t="shared" si="393"/>
        <v>0.25</v>
      </c>
      <c r="AK2264" s="97">
        <f t="shared" si="394"/>
        <v>0.53191489361702127</v>
      </c>
    </row>
    <row r="2265" spans="1:37" ht="25.5" customHeight="1" thickTop="1" x14ac:dyDescent="0.25">
      <c r="A2265" s="317" t="s">
        <v>2274</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5">
        <f>SUM(AE2261:AE2264)</f>
        <v>2.1276595744680851</v>
      </c>
      <c r="AF2265" s="65"/>
      <c r="AG2265" s="98">
        <f>SUM(AG2261:AG2264)</f>
        <v>4</v>
      </c>
      <c r="AH2265" s="99"/>
      <c r="AI2265" s="100"/>
      <c r="AJ2265" s="100"/>
      <c r="AK2265" s="100"/>
    </row>
    <row r="2266" spans="1:37" ht="25" customHeight="1" x14ac:dyDescent="0.25">
      <c r="A2266" s="309" t="s">
        <v>2275</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2" t="s">
        <v>111</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11" t="s">
        <v>99</v>
      </c>
      <c r="AE2268" s="112" t="s">
        <v>9</v>
      </c>
      <c r="AF2268" s="92" t="s">
        <v>1988</v>
      </c>
      <c r="AG2268" s="92" t="s">
        <v>1989</v>
      </c>
      <c r="AH2268" s="92" t="s">
        <v>1990</v>
      </c>
      <c r="AI2268" s="93" t="s">
        <v>1991</v>
      </c>
      <c r="AJ2268" s="92"/>
      <c r="AK2268" s="93" t="s">
        <v>1992</v>
      </c>
    </row>
    <row r="2269" spans="1:37" ht="25" customHeight="1" thickTop="1" thickBot="1" x14ac:dyDescent="0.3">
      <c r="A2269" s="275" t="s">
        <v>2280</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2</v>
      </c>
      <c r="AE2269" s="95">
        <f>IF(AG2269=1,AK2269,AG2269)</f>
        <v>0.42553191489361702</v>
      </c>
      <c r="AF2269">
        <f>AD2269/2</f>
        <v>1</v>
      </c>
      <c r="AG2269" s="92">
        <v>1</v>
      </c>
      <c r="AH2269" s="96">
        <f>AD2269/(AG2269*2)</f>
        <v>1</v>
      </c>
      <c r="AI2269" s="97">
        <f>IF(AG2269=1,AG2269/$AG$2274,"No aplica")</f>
        <v>0.2</v>
      </c>
      <c r="AJ2269" s="97">
        <f>AF2269*AI2269</f>
        <v>0.2</v>
      </c>
      <c r="AK2269" s="97">
        <f>AJ2269*$AE$23</f>
        <v>0.42553191489361702</v>
      </c>
    </row>
    <row r="2270" spans="1:37" ht="25" customHeight="1" thickTop="1" thickBot="1" x14ac:dyDescent="0.3">
      <c r="A2270" s="275" t="s">
        <v>2281</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2</v>
      </c>
      <c r="AE2270" s="95">
        <f>IF(AG2270=1,AK2270,AG2270)</f>
        <v>0.42553191489361702</v>
      </c>
      <c r="AF2270">
        <f>AD2270/2</f>
        <v>1</v>
      </c>
      <c r="AG2270" s="92">
        <v>1</v>
      </c>
      <c r="AH2270" s="96">
        <f>AD2270/(AG2270*2)</f>
        <v>1</v>
      </c>
      <c r="AI2270" s="97">
        <f t="shared" ref="AI2270:AI2273" si="396">IF(AG2270=1,AG2270/$AG$2274,"No aplica")</f>
        <v>0.2</v>
      </c>
      <c r="AJ2270" s="97">
        <f>AF2270*AI2270</f>
        <v>0.2</v>
      </c>
      <c r="AK2270" s="97">
        <f>AJ2270*$AE$23</f>
        <v>0.42553191489361702</v>
      </c>
    </row>
    <row r="2271" spans="1:37" ht="26.15" customHeight="1" thickTop="1" thickBot="1" x14ac:dyDescent="0.3">
      <c r="A2271" s="275" t="s">
        <v>2282</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2</v>
      </c>
      <c r="AE2271" s="95">
        <f>IF(AG2271=1,AK2271,AG2271)</f>
        <v>0.42553191489361702</v>
      </c>
      <c r="AF2271">
        <f>AD2271/2</f>
        <v>1</v>
      </c>
      <c r="AG2271" s="92">
        <v>1</v>
      </c>
      <c r="AH2271" s="96">
        <f>AD2271/(AG2271*2)</f>
        <v>1</v>
      </c>
      <c r="AI2271" s="97">
        <f t="shared" si="396"/>
        <v>0.2</v>
      </c>
      <c r="AJ2271" s="97">
        <f>AF2271*AI2271</f>
        <v>0.2</v>
      </c>
      <c r="AK2271" s="97">
        <f>AJ2271*$AE$23</f>
        <v>0.42553191489361702</v>
      </c>
    </row>
    <row r="2272" spans="1:37" ht="26.15" customHeight="1" thickTop="1" thickBot="1" x14ac:dyDescent="0.3">
      <c r="A2272" s="275" t="s">
        <v>2283</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2</v>
      </c>
      <c r="AE2272" s="95">
        <f>IF(AG2272=1,AK2272,AG2272)</f>
        <v>0.42553191489361702</v>
      </c>
      <c r="AF2272">
        <f>AD2272/2</f>
        <v>1</v>
      </c>
      <c r="AG2272" s="92">
        <v>1</v>
      </c>
      <c r="AH2272" s="96">
        <f>AD2272/(AG2272*2)</f>
        <v>1</v>
      </c>
      <c r="AI2272" s="97">
        <f t="shared" si="396"/>
        <v>0.2</v>
      </c>
      <c r="AJ2272" s="97">
        <f>AF2272*AI2272</f>
        <v>0.2</v>
      </c>
      <c r="AK2272" s="97">
        <f>AJ2272*$AE$23</f>
        <v>0.42553191489361702</v>
      </c>
    </row>
    <row r="2273" spans="1:37" ht="25" customHeight="1" thickTop="1" thickBot="1" x14ac:dyDescent="0.3">
      <c r="A2273" s="275" t="s">
        <v>2284</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2</v>
      </c>
      <c r="AE2273" s="95">
        <f>IF(AG2273=1,AK2273,AG2273)</f>
        <v>0.42553191489361702</v>
      </c>
      <c r="AF2273">
        <f>AD2273/2</f>
        <v>1</v>
      </c>
      <c r="AG2273" s="92">
        <v>1</v>
      </c>
      <c r="AH2273" s="96">
        <f>AD2273/(AG2273*2)</f>
        <v>1</v>
      </c>
      <c r="AI2273" s="97">
        <f t="shared" si="396"/>
        <v>0.2</v>
      </c>
      <c r="AJ2273" s="97">
        <f>AF2273*AI2273</f>
        <v>0.2</v>
      </c>
      <c r="AK2273" s="97">
        <f>AJ2273*$AE$23</f>
        <v>0.42553191489361702</v>
      </c>
    </row>
    <row r="2274" spans="1:37" ht="25.5" customHeight="1" thickTop="1" x14ac:dyDescent="0.25">
      <c r="A2274" s="308" t="s">
        <v>2276</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5">
        <f>SUM(AE2267:AE2273)</f>
        <v>2.1276595744680851</v>
      </c>
      <c r="AF2274" s="65"/>
      <c r="AG2274" s="98">
        <f>SUM(AG2269:AG2273)</f>
        <v>5</v>
      </c>
      <c r="AH2274" s="99"/>
      <c r="AI2274" s="100"/>
      <c r="AJ2274" s="100"/>
      <c r="AK2274" s="100"/>
    </row>
    <row r="2275" spans="1:37" ht="26.5" customHeight="1" x14ac:dyDescent="0.25">
      <c r="A2275" s="308" t="s">
        <v>2277</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99.999999999999943</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98.936170212765902</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2287</v>
      </c>
      <c r="AE2281" s="115">
        <f>(AE2277*0.8)+(AE2279*0.2)</f>
        <v>99.787234042553138</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3149</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3150</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30" customHeight="1" x14ac:dyDescent="0.25">
      <c r="A11" s="394" t="s">
        <v>3137</v>
      </c>
      <c r="B11" s="394"/>
      <c r="C11" s="394"/>
      <c r="D11" s="394"/>
      <c r="E11" s="394"/>
      <c r="F11" s="394"/>
      <c r="G11" s="394"/>
      <c r="H11" s="394"/>
      <c r="I11" s="394"/>
      <c r="J11" s="394"/>
      <c r="K11" s="394"/>
      <c r="L11" s="394"/>
      <c r="M11" s="394"/>
      <c r="N11" s="394"/>
      <c r="O11" s="394"/>
      <c r="P11" s="394"/>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4" t="s">
        <v>3151</v>
      </c>
      <c r="B12" s="394"/>
      <c r="C12" s="394"/>
      <c r="D12" s="394"/>
      <c r="E12" s="394"/>
      <c r="F12" s="394"/>
      <c r="G12" s="394"/>
      <c r="H12" s="394"/>
      <c r="I12" s="394"/>
      <c r="J12" s="394"/>
      <c r="K12" s="394"/>
      <c r="L12" s="394"/>
      <c r="M12" s="394"/>
      <c r="N12" s="394"/>
      <c r="O12" s="394"/>
      <c r="P12" s="394"/>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4" t="s">
        <v>3139</v>
      </c>
      <c r="B13" s="394"/>
      <c r="C13" s="394"/>
      <c r="D13" s="394"/>
      <c r="E13" s="394"/>
      <c r="F13" s="394"/>
      <c r="G13" s="394"/>
      <c r="H13" s="394"/>
      <c r="I13" s="394"/>
      <c r="J13" s="394"/>
      <c r="K13" s="394"/>
      <c r="L13" s="394"/>
      <c r="M13" s="394"/>
      <c r="N13" s="394"/>
      <c r="O13" s="394"/>
      <c r="P13" s="394"/>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4" t="s">
        <v>3140</v>
      </c>
      <c r="B14" s="394"/>
      <c r="C14" s="394"/>
      <c r="D14" s="394"/>
      <c r="E14" s="394"/>
      <c r="F14" s="394"/>
      <c r="G14" s="394"/>
      <c r="H14" s="394"/>
      <c r="I14" s="394"/>
      <c r="J14" s="394"/>
      <c r="K14" s="394"/>
      <c r="L14" s="394"/>
      <c r="M14" s="394"/>
      <c r="N14" s="394"/>
      <c r="O14" s="394"/>
      <c r="P14" s="394"/>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4" t="s">
        <v>3141</v>
      </c>
      <c r="B15" s="394"/>
      <c r="C15" s="394"/>
      <c r="D15" s="394"/>
      <c r="E15" s="394"/>
      <c r="F15" s="394"/>
      <c r="G15" s="394"/>
      <c r="H15" s="394"/>
      <c r="I15" s="394"/>
      <c r="J15" s="394"/>
      <c r="K15" s="394"/>
      <c r="L15" s="394"/>
      <c r="M15" s="394"/>
      <c r="N15" s="394"/>
      <c r="O15" s="394"/>
      <c r="P15" s="394"/>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4" t="s">
        <v>3142</v>
      </c>
      <c r="B16" s="394"/>
      <c r="C16" s="394"/>
      <c r="D16" s="394"/>
      <c r="E16" s="394"/>
      <c r="F16" s="394"/>
      <c r="G16" s="394"/>
      <c r="H16" s="394"/>
      <c r="I16" s="394"/>
      <c r="J16" s="394"/>
      <c r="K16" s="394"/>
      <c r="L16" s="394"/>
      <c r="M16" s="394"/>
      <c r="N16" s="394"/>
      <c r="O16" s="394"/>
      <c r="P16" s="394"/>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4" t="s">
        <v>3143</v>
      </c>
      <c r="B17" s="394"/>
      <c r="C17" s="394"/>
      <c r="D17" s="394"/>
      <c r="E17" s="394"/>
      <c r="F17" s="394"/>
      <c r="G17" s="394"/>
      <c r="H17" s="394"/>
      <c r="I17" s="394"/>
      <c r="J17" s="394"/>
      <c r="K17" s="394"/>
      <c r="L17" s="394"/>
      <c r="M17" s="394"/>
      <c r="N17" s="394"/>
      <c r="O17" s="394"/>
      <c r="P17" s="394"/>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1" t="s">
        <v>3152</v>
      </c>
      <c r="B18" s="341"/>
      <c r="C18" s="341"/>
      <c r="D18" s="341"/>
      <c r="E18" s="341"/>
      <c r="F18" s="341"/>
      <c r="G18" s="341"/>
      <c r="H18" s="341"/>
      <c r="I18" s="341"/>
      <c r="J18" s="341"/>
      <c r="K18" s="341"/>
      <c r="L18" s="341"/>
      <c r="M18" s="341"/>
      <c r="N18" s="341"/>
      <c r="O18" s="341"/>
      <c r="P18" s="341"/>
      <c r="Q18" s="341"/>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111</v>
      </c>
      <c r="B20" s="369"/>
      <c r="C20" s="369"/>
      <c r="D20" s="369"/>
      <c r="E20" s="369"/>
      <c r="F20" s="369"/>
      <c r="G20" s="369"/>
      <c r="H20" s="369"/>
      <c r="I20" s="369"/>
      <c r="J20" s="369"/>
      <c r="K20" s="369"/>
      <c r="L20" s="369"/>
      <c r="M20" s="369"/>
      <c r="N20" s="369"/>
      <c r="O20" s="369"/>
      <c r="P20" s="369"/>
      <c r="Q20" s="188" t="s">
        <v>99</v>
      </c>
      <c r="R20" s="216" t="s">
        <v>9</v>
      </c>
      <c r="S20" s="65"/>
      <c r="T20" s="98"/>
      <c r="U20" s="99"/>
      <c r="V20" s="100"/>
      <c r="W20" s="100"/>
    </row>
    <row r="21" spans="1:23" ht="30" customHeight="1" thickTop="1" thickBot="1" x14ac:dyDescent="0.3">
      <c r="A21" s="350" t="s">
        <v>3144</v>
      </c>
      <c r="B21" s="350"/>
      <c r="C21" s="350"/>
      <c r="D21" s="350"/>
      <c r="E21" s="350"/>
      <c r="F21" s="350"/>
      <c r="G21" s="350"/>
      <c r="H21" s="350"/>
      <c r="I21" s="350"/>
      <c r="J21" s="350"/>
      <c r="K21" s="350"/>
      <c r="L21" s="350"/>
      <c r="M21" s="350"/>
      <c r="N21" s="350"/>
      <c r="O21" s="350"/>
      <c r="P21" s="350"/>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0" t="s">
        <v>3145</v>
      </c>
      <c r="B22" s="350"/>
      <c r="C22" s="350"/>
      <c r="D22" s="350"/>
      <c r="E22" s="350"/>
      <c r="F22" s="350"/>
      <c r="G22" s="350"/>
      <c r="H22" s="350"/>
      <c r="I22" s="350"/>
      <c r="J22" s="350"/>
      <c r="K22" s="350"/>
      <c r="L22" s="350"/>
      <c r="M22" s="350"/>
      <c r="N22" s="350"/>
      <c r="O22" s="350"/>
      <c r="P22" s="350"/>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0" t="s">
        <v>3146</v>
      </c>
      <c r="B23" s="350"/>
      <c r="C23" s="350"/>
      <c r="D23" s="350"/>
      <c r="E23" s="350"/>
      <c r="F23" s="350"/>
      <c r="G23" s="350"/>
      <c r="H23" s="350"/>
      <c r="I23" s="350"/>
      <c r="J23" s="350"/>
      <c r="K23" s="350"/>
      <c r="L23" s="350"/>
      <c r="M23" s="350"/>
      <c r="N23" s="350"/>
      <c r="O23" s="350"/>
      <c r="P23" s="350"/>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0" t="s">
        <v>3147</v>
      </c>
      <c r="B24" s="350"/>
      <c r="C24" s="350"/>
      <c r="D24" s="350"/>
      <c r="E24" s="350"/>
      <c r="F24" s="350"/>
      <c r="G24" s="350"/>
      <c r="H24" s="350"/>
      <c r="I24" s="350"/>
      <c r="J24" s="350"/>
      <c r="K24" s="350"/>
      <c r="L24" s="350"/>
      <c r="M24" s="350"/>
      <c r="N24" s="350"/>
      <c r="O24" s="350"/>
      <c r="P24" s="350"/>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0" t="s">
        <v>3148</v>
      </c>
      <c r="B25" s="350"/>
      <c r="C25" s="350"/>
      <c r="D25" s="350"/>
      <c r="E25" s="350"/>
      <c r="F25" s="350"/>
      <c r="G25" s="350"/>
      <c r="H25" s="350"/>
      <c r="I25" s="350"/>
      <c r="J25" s="350"/>
      <c r="K25" s="350"/>
      <c r="L25" s="350"/>
      <c r="M25" s="350"/>
      <c r="N25" s="350"/>
      <c r="O25" s="350"/>
      <c r="P25" s="350"/>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8" t="s">
        <v>3153</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3154</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3155</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3156</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3149</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Red de Transporte Público de Pasajeros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3150</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4" t="s">
        <v>76</v>
      </c>
      <c r="B10" s="354"/>
      <c r="C10" s="354"/>
      <c r="D10" s="354"/>
      <c r="E10" s="354"/>
      <c r="F10" s="354"/>
      <c r="G10" s="354"/>
      <c r="H10" s="354"/>
      <c r="I10" s="354"/>
      <c r="J10" s="354"/>
      <c r="K10" s="354"/>
      <c r="L10" s="354"/>
      <c r="M10" s="354"/>
      <c r="N10" s="354"/>
      <c r="O10" s="354"/>
      <c r="P10" s="354"/>
      <c r="Q10" s="182" t="s">
        <v>99</v>
      </c>
      <c r="R10" s="214" t="s">
        <v>9</v>
      </c>
      <c r="S10" s="92" t="s">
        <v>1988</v>
      </c>
      <c r="T10" s="92" t="s">
        <v>1989</v>
      </c>
      <c r="U10" s="92" t="s">
        <v>1990</v>
      </c>
      <c r="V10" s="93" t="s">
        <v>1991</v>
      </c>
      <c r="W10" s="92"/>
    </row>
    <row r="11" spans="1:23" ht="30" customHeight="1" x14ac:dyDescent="0.25">
      <c r="A11" s="394" t="s">
        <v>3137</v>
      </c>
      <c r="B11" s="394"/>
      <c r="C11" s="394"/>
      <c r="D11" s="394"/>
      <c r="E11" s="394"/>
      <c r="F11" s="394"/>
      <c r="G11" s="394"/>
      <c r="H11" s="394"/>
      <c r="I11" s="394"/>
      <c r="J11" s="394"/>
      <c r="K11" s="394"/>
      <c r="L11" s="394"/>
      <c r="M11" s="394"/>
      <c r="N11" s="394"/>
      <c r="O11" s="394"/>
      <c r="P11" s="394"/>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4" t="s">
        <v>3151</v>
      </c>
      <c r="B12" s="394"/>
      <c r="C12" s="394"/>
      <c r="D12" s="394"/>
      <c r="E12" s="394"/>
      <c r="F12" s="394"/>
      <c r="G12" s="394"/>
      <c r="H12" s="394"/>
      <c r="I12" s="394"/>
      <c r="J12" s="394"/>
      <c r="K12" s="394"/>
      <c r="L12" s="394"/>
      <c r="M12" s="394"/>
      <c r="N12" s="394"/>
      <c r="O12" s="394"/>
      <c r="P12" s="394"/>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4" t="s">
        <v>3139</v>
      </c>
      <c r="B13" s="394"/>
      <c r="C13" s="394"/>
      <c r="D13" s="394"/>
      <c r="E13" s="394"/>
      <c r="F13" s="394"/>
      <c r="G13" s="394"/>
      <c r="H13" s="394"/>
      <c r="I13" s="394"/>
      <c r="J13" s="394"/>
      <c r="K13" s="394"/>
      <c r="L13" s="394"/>
      <c r="M13" s="394"/>
      <c r="N13" s="394"/>
      <c r="O13" s="394"/>
      <c r="P13" s="394"/>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4" t="s">
        <v>3140</v>
      </c>
      <c r="B14" s="394"/>
      <c r="C14" s="394"/>
      <c r="D14" s="394"/>
      <c r="E14" s="394"/>
      <c r="F14" s="394"/>
      <c r="G14" s="394"/>
      <c r="H14" s="394"/>
      <c r="I14" s="394"/>
      <c r="J14" s="394"/>
      <c r="K14" s="394"/>
      <c r="L14" s="394"/>
      <c r="M14" s="394"/>
      <c r="N14" s="394"/>
      <c r="O14" s="394"/>
      <c r="P14" s="394"/>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4" t="s">
        <v>3141</v>
      </c>
      <c r="B15" s="394"/>
      <c r="C15" s="394"/>
      <c r="D15" s="394"/>
      <c r="E15" s="394"/>
      <c r="F15" s="394"/>
      <c r="G15" s="394"/>
      <c r="H15" s="394"/>
      <c r="I15" s="394"/>
      <c r="J15" s="394"/>
      <c r="K15" s="394"/>
      <c r="L15" s="394"/>
      <c r="M15" s="394"/>
      <c r="N15" s="394"/>
      <c r="O15" s="394"/>
      <c r="P15" s="394"/>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4" t="s">
        <v>3142</v>
      </c>
      <c r="B16" s="394"/>
      <c r="C16" s="394"/>
      <c r="D16" s="394"/>
      <c r="E16" s="394"/>
      <c r="F16" s="394"/>
      <c r="G16" s="394"/>
      <c r="H16" s="394"/>
      <c r="I16" s="394"/>
      <c r="J16" s="394"/>
      <c r="K16" s="394"/>
      <c r="L16" s="394"/>
      <c r="M16" s="394"/>
      <c r="N16" s="394"/>
      <c r="O16" s="394"/>
      <c r="P16" s="394"/>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4" t="s">
        <v>3143</v>
      </c>
      <c r="B17" s="394"/>
      <c r="C17" s="394"/>
      <c r="D17" s="394"/>
      <c r="E17" s="394"/>
      <c r="F17" s="394"/>
      <c r="G17" s="394"/>
      <c r="H17" s="394"/>
      <c r="I17" s="394"/>
      <c r="J17" s="394"/>
      <c r="K17" s="394"/>
      <c r="L17" s="394"/>
      <c r="M17" s="394"/>
      <c r="N17" s="394"/>
      <c r="O17" s="394"/>
      <c r="P17" s="394"/>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1" t="s">
        <v>3152</v>
      </c>
      <c r="B18" s="341"/>
      <c r="C18" s="341"/>
      <c r="D18" s="341"/>
      <c r="E18" s="341"/>
      <c r="F18" s="341"/>
      <c r="G18" s="341"/>
      <c r="H18" s="341"/>
      <c r="I18" s="341"/>
      <c r="J18" s="341"/>
      <c r="K18" s="341"/>
      <c r="L18" s="341"/>
      <c r="M18" s="341"/>
      <c r="N18" s="341"/>
      <c r="O18" s="341"/>
      <c r="P18" s="341"/>
      <c r="Q18" s="341"/>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111</v>
      </c>
      <c r="B20" s="369"/>
      <c r="C20" s="369"/>
      <c r="D20" s="369"/>
      <c r="E20" s="369"/>
      <c r="F20" s="369"/>
      <c r="G20" s="369"/>
      <c r="H20" s="369"/>
      <c r="I20" s="369"/>
      <c r="J20" s="369"/>
      <c r="K20" s="369"/>
      <c r="L20" s="369"/>
      <c r="M20" s="369"/>
      <c r="N20" s="369"/>
      <c r="O20" s="369"/>
      <c r="P20" s="369"/>
      <c r="Q20" s="188" t="s">
        <v>99</v>
      </c>
      <c r="R20" s="216" t="s">
        <v>9</v>
      </c>
      <c r="S20" s="65"/>
      <c r="T20" s="98"/>
      <c r="U20" s="99"/>
      <c r="V20" s="100"/>
      <c r="W20" s="100"/>
    </row>
    <row r="21" spans="1:23" ht="30" customHeight="1" thickTop="1" thickBot="1" x14ac:dyDescent="0.3">
      <c r="A21" s="350" t="s">
        <v>3144</v>
      </c>
      <c r="B21" s="350"/>
      <c r="C21" s="350"/>
      <c r="D21" s="350"/>
      <c r="E21" s="350"/>
      <c r="F21" s="350"/>
      <c r="G21" s="350"/>
      <c r="H21" s="350"/>
      <c r="I21" s="350"/>
      <c r="J21" s="350"/>
      <c r="K21" s="350"/>
      <c r="L21" s="350"/>
      <c r="M21" s="350"/>
      <c r="N21" s="350"/>
      <c r="O21" s="350"/>
      <c r="P21" s="350"/>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0" t="s">
        <v>3145</v>
      </c>
      <c r="B22" s="350"/>
      <c r="C22" s="350"/>
      <c r="D22" s="350"/>
      <c r="E22" s="350"/>
      <c r="F22" s="350"/>
      <c r="G22" s="350"/>
      <c r="H22" s="350"/>
      <c r="I22" s="350"/>
      <c r="J22" s="350"/>
      <c r="K22" s="350"/>
      <c r="L22" s="350"/>
      <c r="M22" s="350"/>
      <c r="N22" s="350"/>
      <c r="O22" s="350"/>
      <c r="P22" s="350"/>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0" t="s">
        <v>3146</v>
      </c>
      <c r="B23" s="350"/>
      <c r="C23" s="350"/>
      <c r="D23" s="350"/>
      <c r="E23" s="350"/>
      <c r="F23" s="350"/>
      <c r="G23" s="350"/>
      <c r="H23" s="350"/>
      <c r="I23" s="350"/>
      <c r="J23" s="350"/>
      <c r="K23" s="350"/>
      <c r="L23" s="350"/>
      <c r="M23" s="350"/>
      <c r="N23" s="350"/>
      <c r="O23" s="350"/>
      <c r="P23" s="350"/>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0" t="s">
        <v>3147</v>
      </c>
      <c r="B24" s="350"/>
      <c r="C24" s="350"/>
      <c r="D24" s="350"/>
      <c r="E24" s="350"/>
      <c r="F24" s="350"/>
      <c r="G24" s="350"/>
      <c r="H24" s="350"/>
      <c r="I24" s="350"/>
      <c r="J24" s="350"/>
      <c r="K24" s="350"/>
      <c r="L24" s="350"/>
      <c r="M24" s="350"/>
      <c r="N24" s="350"/>
      <c r="O24" s="350"/>
      <c r="P24" s="350"/>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0" t="s">
        <v>3148</v>
      </c>
      <c r="B25" s="350"/>
      <c r="C25" s="350"/>
      <c r="D25" s="350"/>
      <c r="E25" s="350"/>
      <c r="F25" s="350"/>
      <c r="G25" s="350"/>
      <c r="H25" s="350"/>
      <c r="I25" s="350"/>
      <c r="J25" s="350"/>
      <c r="K25" s="350"/>
      <c r="L25" s="350"/>
      <c r="M25" s="350"/>
      <c r="N25" s="350"/>
      <c r="O25" s="350"/>
      <c r="P25" s="350"/>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8" t="s">
        <v>3153</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3154</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3155</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3156</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3157</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147 (cálculo PI)'!T18</f>
        <v>7</v>
      </c>
      <c r="C8"/>
      <c r="E8" s="199" t="s">
        <v>2289</v>
      </c>
      <c r="F8" s="198">
        <f>'Artículo 147 (cálculo PI)'!T26</f>
        <v>5</v>
      </c>
      <c r="G8"/>
    </row>
    <row r="9" spans="1:7" ht="6" customHeight="1" thickBot="1" x14ac:dyDescent="0.3">
      <c r="F9" s="151"/>
      <c r="G9" s="151"/>
    </row>
    <row r="10" spans="1:7" ht="36" customHeight="1" thickBot="1" x14ac:dyDescent="0.3">
      <c r="A10" s="357"/>
      <c r="B10" s="358" t="s">
        <v>76</v>
      </c>
      <c r="C10" s="358"/>
      <c r="E10" s="359"/>
      <c r="F10" s="360" t="s">
        <v>2475</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147 (cálculo PI)'!R11</f>
        <v>14.285714285714285</v>
      </c>
      <c r="C12" s="205">
        <f t="shared" ref="C12:C18" si="0">(B12/(1/$B$8))</f>
        <v>100</v>
      </c>
      <c r="E12" s="204" t="s">
        <v>2998</v>
      </c>
      <c r="F12" s="205">
        <f>'Artículo 147 (cálculo PI)'!R21</f>
        <v>20</v>
      </c>
      <c r="G12" s="205">
        <f>(F12/(1/$F$8))</f>
        <v>100</v>
      </c>
    </row>
    <row r="13" spans="1:7" ht="18" customHeight="1" thickBot="1" x14ac:dyDescent="0.3">
      <c r="A13" s="204" t="s">
        <v>2993</v>
      </c>
      <c r="B13" s="205">
        <f>'Artículo 147 (cálculo PI)'!R12</f>
        <v>14.285714285714285</v>
      </c>
      <c r="C13" s="205">
        <f t="shared" si="0"/>
        <v>100</v>
      </c>
      <c r="E13" s="204" t="s">
        <v>3062</v>
      </c>
      <c r="F13" s="205">
        <f>'Artículo 147 (cálculo PI)'!R22</f>
        <v>20</v>
      </c>
      <c r="G13" s="205">
        <f>(F13/(1/$F$8))</f>
        <v>100</v>
      </c>
    </row>
    <row r="14" spans="1:7" ht="18" customHeight="1" thickBot="1" x14ac:dyDescent="0.3">
      <c r="A14" s="204" t="s">
        <v>2995</v>
      </c>
      <c r="B14" s="205">
        <f>'Artículo 147 (cálculo PI)'!R13</f>
        <v>14.285714285714285</v>
      </c>
      <c r="C14" s="205">
        <f t="shared" si="0"/>
        <v>100</v>
      </c>
      <c r="E14" s="204" t="s">
        <v>3063</v>
      </c>
      <c r="F14" s="205">
        <f>'Artículo 147 (cálculo PI)'!R23</f>
        <v>20</v>
      </c>
      <c r="G14" s="205">
        <f>(F14/(1/$F$8))</f>
        <v>100</v>
      </c>
    </row>
    <row r="15" spans="1:7" ht="18" customHeight="1" thickBot="1" x14ac:dyDescent="0.3">
      <c r="A15" s="204" t="s">
        <v>2992</v>
      </c>
      <c r="B15" s="205">
        <f>'Artículo 147 (cálculo PI)'!R14</f>
        <v>14.285714285714285</v>
      </c>
      <c r="C15" s="205">
        <f t="shared" si="0"/>
        <v>100</v>
      </c>
      <c r="E15" s="204" t="s">
        <v>3064</v>
      </c>
      <c r="F15" s="205">
        <f>'Artículo 147 (cálculo PI)'!R24</f>
        <v>20</v>
      </c>
      <c r="G15" s="205">
        <f>(F15/(1/$F$8))</f>
        <v>100</v>
      </c>
    </row>
    <row r="16" spans="1:7" ht="18" customHeight="1" thickBot="1" x14ac:dyDescent="0.3">
      <c r="A16" s="204" t="s">
        <v>2994</v>
      </c>
      <c r="B16" s="205">
        <f>'Artículo 147 (cálculo PI)'!R15</f>
        <v>14.285714285714285</v>
      </c>
      <c r="C16" s="205">
        <f t="shared" si="0"/>
        <v>100</v>
      </c>
      <c r="E16" s="204" t="s">
        <v>3065</v>
      </c>
      <c r="F16" s="205">
        <f>'Artículo 147 (cálculo PI)'!R25</f>
        <v>20</v>
      </c>
      <c r="G16" s="205">
        <f>(F16/(1/$F$8))</f>
        <v>100</v>
      </c>
    </row>
    <row r="17" spans="1:6" ht="18" customHeight="1" thickBot="1" x14ac:dyDescent="0.3">
      <c r="A17" s="204" t="s">
        <v>2996</v>
      </c>
      <c r="B17" s="205">
        <f>'Artículo 147 (cálculo PI)'!R16</f>
        <v>14.285714285714285</v>
      </c>
      <c r="C17" s="205">
        <f t="shared" si="0"/>
        <v>100</v>
      </c>
    </row>
    <row r="18" spans="1:6" ht="18" customHeight="1" thickBot="1" x14ac:dyDescent="0.3">
      <c r="A18" s="204" t="s">
        <v>2997</v>
      </c>
      <c r="B18" s="205">
        <f>'Artículo 147 (cálculo PI)'!R17</f>
        <v>14.285714285714285</v>
      </c>
      <c r="C18" s="205">
        <f t="shared" si="0"/>
        <v>100</v>
      </c>
    </row>
    <row r="19" spans="1:6" ht="6" customHeight="1" thickBot="1" x14ac:dyDescent="0.3"/>
    <row r="20" spans="1:6" ht="18" customHeight="1" thickBot="1" x14ac:dyDescent="0.3">
      <c r="A20" s="206" t="s">
        <v>3158</v>
      </c>
      <c r="B20" s="205">
        <f>SUM(B12:B18)</f>
        <v>99.999999999999972</v>
      </c>
      <c r="C20" s="207"/>
      <c r="E20" s="210" t="s">
        <v>3159</v>
      </c>
      <c r="F20" s="205">
        <f>SUM(F12:F16)</f>
        <v>100</v>
      </c>
    </row>
    <row r="21" spans="1:6" ht="6" customHeight="1" thickBot="1" x14ac:dyDescent="0.3"/>
    <row r="22" spans="1:6" ht="18" customHeight="1" thickBot="1" x14ac:dyDescent="0.3">
      <c r="A22" s="208" t="s">
        <v>3160</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3157</v>
      </c>
      <c r="B2" s="254"/>
      <c r="C2" s="254"/>
      <c r="D2" s="254"/>
      <c r="E2" s="254"/>
      <c r="F2" s="254"/>
      <c r="G2" s="254"/>
    </row>
    <row r="3" spans="1:7" ht="18" customHeight="1" x14ac:dyDescent="0.25">
      <c r="A3" s="254" t="s">
        <v>80</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147 (cálculo PNT)'!T18</f>
        <v>7</v>
      </c>
      <c r="C8"/>
      <c r="E8" s="199" t="s">
        <v>2289</v>
      </c>
      <c r="F8" s="198">
        <f>'Artículo 147 (cálculo PNT)'!T26</f>
        <v>5</v>
      </c>
      <c r="G8"/>
    </row>
    <row r="9" spans="1:7" ht="6" customHeight="1" thickBot="1" x14ac:dyDescent="0.3">
      <c r="F9" s="151"/>
      <c r="G9" s="151"/>
    </row>
    <row r="10" spans="1:7" ht="36" customHeight="1" thickBot="1" x14ac:dyDescent="0.3">
      <c r="A10" s="357"/>
      <c r="B10" s="358" t="s">
        <v>76</v>
      </c>
      <c r="C10" s="358"/>
      <c r="E10" s="359"/>
      <c r="F10" s="360" t="s">
        <v>2475</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147 (cálculo PNT)'!R11</f>
        <v>14.285714285714285</v>
      </c>
      <c r="C12" s="205">
        <f t="shared" ref="C12:C18" si="0">(B12/(1/$B$8))</f>
        <v>100</v>
      </c>
      <c r="E12" s="204" t="s">
        <v>2998</v>
      </c>
      <c r="F12" s="205">
        <f>'Artículo 147 (cálculo PNT)'!R21</f>
        <v>20</v>
      </c>
      <c r="G12" s="205">
        <f>(F12/(1/$F$8))</f>
        <v>100</v>
      </c>
    </row>
    <row r="13" spans="1:7" ht="18" customHeight="1" thickBot="1" x14ac:dyDescent="0.3">
      <c r="A13" s="204" t="s">
        <v>2993</v>
      </c>
      <c r="B13" s="205">
        <f>'Artículo 147 (cálculo PNT)'!R12</f>
        <v>14.285714285714285</v>
      </c>
      <c r="C13" s="205">
        <f t="shared" si="0"/>
        <v>100</v>
      </c>
      <c r="E13" s="204" t="s">
        <v>3062</v>
      </c>
      <c r="F13" s="205">
        <f>'Artículo 147 (cálculo PNT)'!R22</f>
        <v>20</v>
      </c>
      <c r="G13" s="205">
        <f>(F13/(1/$F$8))</f>
        <v>100</v>
      </c>
    </row>
    <row r="14" spans="1:7" ht="18" customHeight="1" thickBot="1" x14ac:dyDescent="0.3">
      <c r="A14" s="204" t="s">
        <v>2995</v>
      </c>
      <c r="B14" s="205">
        <f>'Artículo 147 (cálculo PNT)'!R13</f>
        <v>14.285714285714285</v>
      </c>
      <c r="C14" s="205">
        <f t="shared" si="0"/>
        <v>100</v>
      </c>
      <c r="E14" s="204" t="s">
        <v>3063</v>
      </c>
      <c r="F14" s="205">
        <f>'Artículo 147 (cálculo PNT)'!R23</f>
        <v>20</v>
      </c>
      <c r="G14" s="205">
        <f>(F14/(1/$F$8))</f>
        <v>100</v>
      </c>
    </row>
    <row r="15" spans="1:7" ht="18" customHeight="1" thickBot="1" x14ac:dyDescent="0.3">
      <c r="A15" s="204" t="s">
        <v>2992</v>
      </c>
      <c r="B15" s="205">
        <f>'Artículo 147 (cálculo PNT)'!R14</f>
        <v>14.285714285714285</v>
      </c>
      <c r="C15" s="205">
        <f t="shared" si="0"/>
        <v>100</v>
      </c>
      <c r="E15" s="204" t="s">
        <v>3064</v>
      </c>
      <c r="F15" s="205">
        <f>'Artículo 147 (cálculo PNT)'!R24</f>
        <v>20</v>
      </c>
      <c r="G15" s="205">
        <f>(F15/(1/$F$8))</f>
        <v>100</v>
      </c>
    </row>
    <row r="16" spans="1:7" ht="18" customHeight="1" thickBot="1" x14ac:dyDescent="0.3">
      <c r="A16" s="204" t="s">
        <v>2994</v>
      </c>
      <c r="B16" s="205">
        <f>'Artículo 147 (cálculo PNT)'!R15</f>
        <v>14.285714285714285</v>
      </c>
      <c r="C16" s="205">
        <f t="shared" si="0"/>
        <v>100</v>
      </c>
      <c r="E16" s="204" t="s">
        <v>3065</v>
      </c>
      <c r="F16" s="205">
        <f>'Artículo 147 (cálculo PNT)'!R25</f>
        <v>20</v>
      </c>
      <c r="G16" s="205">
        <f>(F16/(1/$F$8))</f>
        <v>100</v>
      </c>
    </row>
    <row r="17" spans="1:6" ht="18" customHeight="1" thickBot="1" x14ac:dyDescent="0.3">
      <c r="A17" s="204" t="s">
        <v>2996</v>
      </c>
      <c r="B17" s="205">
        <f>'Artículo 147 (cálculo PNT)'!R16</f>
        <v>14.285714285714285</v>
      </c>
      <c r="C17" s="205">
        <f t="shared" si="0"/>
        <v>100</v>
      </c>
    </row>
    <row r="18" spans="1:6" ht="18" customHeight="1" thickBot="1" x14ac:dyDescent="0.3">
      <c r="A18" s="204" t="s">
        <v>2997</v>
      </c>
      <c r="B18" s="205">
        <f>'Artículo 147 (cálculo PNT)'!R17</f>
        <v>14.285714285714285</v>
      </c>
      <c r="C18" s="205">
        <f t="shared" si="0"/>
        <v>100</v>
      </c>
    </row>
    <row r="19" spans="1:6" ht="6" customHeight="1" thickBot="1" x14ac:dyDescent="0.3"/>
    <row r="20" spans="1:6" ht="18" customHeight="1" thickBot="1" x14ac:dyDescent="0.3">
      <c r="A20" s="206" t="s">
        <v>3158</v>
      </c>
      <c r="B20" s="205">
        <f>SUM(B12:B18)</f>
        <v>99.999999999999972</v>
      </c>
      <c r="C20" s="207"/>
      <c r="E20" s="210" t="s">
        <v>3159</v>
      </c>
      <c r="F20" s="205">
        <f>SUM(F12:F16)</f>
        <v>100</v>
      </c>
    </row>
    <row r="21" spans="1:6" ht="6" customHeight="1" thickBot="1" x14ac:dyDescent="0.3"/>
    <row r="22" spans="1:6" ht="18" customHeight="1" thickBot="1" x14ac:dyDescent="0.3">
      <c r="A22" s="208" t="s">
        <v>3160</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abSelected="1"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3161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5" t="s">
        <v>3162</v>
      </c>
      <c r="B17" s="305"/>
      <c r="C17" s="305"/>
      <c r="D17" s="305"/>
      <c r="E17" s="305"/>
      <c r="F17" s="305"/>
      <c r="G17" s="305"/>
      <c r="H17" s="306">
        <f>'Artículo 172 (cálculo PI)'!AE35</f>
        <v>99.999999999999986</v>
      </c>
      <c r="I17" s="306"/>
      <c r="J17" s="42"/>
      <c r="K17" s="42"/>
      <c r="L17" s="43"/>
      <c r="M17" s="305" t="s">
        <v>3163</v>
      </c>
      <c r="N17" s="305"/>
      <c r="O17" s="305"/>
      <c r="P17" s="305"/>
      <c r="Q17" s="305"/>
      <c r="R17" s="306">
        <f>'Artículo 172 (cálculo PI)'!AE39</f>
        <v>100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5" t="s">
        <v>3162</v>
      </c>
      <c r="B22" s="305"/>
      <c r="C22" s="305"/>
      <c r="D22" s="305"/>
      <c r="E22" s="305"/>
      <c r="F22" s="305"/>
      <c r="G22" s="305"/>
      <c r="H22" s="306">
        <f>'Artículo 172 (cálculo PNT)'!AE35</f>
        <v>99.999999999999986</v>
      </c>
      <c r="I22" s="306"/>
      <c r="J22" s="42"/>
      <c r="K22" s="42"/>
      <c r="L22" s="43"/>
      <c r="M22" s="305" t="s">
        <v>3163</v>
      </c>
      <c r="N22" s="305"/>
      <c r="O22" s="305"/>
      <c r="P22" s="305"/>
      <c r="Q22" s="305"/>
      <c r="R22" s="306">
        <f>'Artículo 172 (cálculo PNT)'!AE37</f>
        <v>100</v>
      </c>
      <c r="S22" s="306"/>
      <c r="T22" s="44"/>
      <c r="U22" s="44"/>
      <c r="V22" s="44"/>
      <c r="W22" s="305"/>
      <c r="X22" s="305"/>
      <c r="Y22" s="305"/>
      <c r="Z22" s="305"/>
      <c r="AA22" s="305"/>
      <c r="AB22" s="305"/>
      <c r="AC22" s="30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3164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3165</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c r="Q30" s="77"/>
      <c r="AF30" s="77"/>
    </row>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3137</v>
      </c>
      <c r="B32" s="350"/>
      <c r="C32" s="350"/>
      <c r="D32" s="350"/>
      <c r="E32" s="350"/>
      <c r="F32" s="350"/>
      <c r="G32" s="350"/>
      <c r="H32" s="350"/>
      <c r="I32" s="350"/>
      <c r="J32" s="350"/>
      <c r="K32" s="350"/>
      <c r="L32" s="350"/>
      <c r="M32" s="350"/>
      <c r="N32" s="350"/>
      <c r="O32" s="350"/>
      <c r="P32" s="350"/>
      <c r="Q32" s="174">
        <v>2</v>
      </c>
      <c r="R32" s="382"/>
      <c r="S32" s="383"/>
      <c r="T32" s="383"/>
      <c r="U32" s="383"/>
      <c r="V32" s="383"/>
      <c r="W32" s="383"/>
      <c r="X32" s="383"/>
      <c r="Y32" s="383"/>
      <c r="Z32" s="383"/>
      <c r="AA32" s="383"/>
      <c r="AB32" s="383"/>
      <c r="AC32" s="383"/>
      <c r="AD32" s="383"/>
      <c r="AE32" s="384"/>
      <c r="AF32" s="174">
        <v>2</v>
      </c>
      <c r="AG32" s="382"/>
      <c r="AH32" s="383"/>
      <c r="AI32" s="383"/>
      <c r="AJ32" s="383"/>
      <c r="AK32" s="383"/>
      <c r="AL32" s="383"/>
      <c r="AM32" s="383"/>
      <c r="AN32" s="383"/>
      <c r="AO32" s="383"/>
      <c r="AP32" s="383"/>
      <c r="AQ32" s="383"/>
      <c r="AR32" s="383"/>
      <c r="AS32" s="383"/>
      <c r="AT32" s="384"/>
    </row>
    <row r="33" spans="1:46" ht="63" customHeight="1" x14ac:dyDescent="0.25">
      <c r="A33" s="350" t="s">
        <v>3027</v>
      </c>
      <c r="B33" s="350"/>
      <c r="C33" s="350"/>
      <c r="D33" s="350"/>
      <c r="E33" s="350"/>
      <c r="F33" s="350"/>
      <c r="G33" s="350"/>
      <c r="H33" s="350"/>
      <c r="I33" s="350"/>
      <c r="J33" s="350"/>
      <c r="K33" s="350"/>
      <c r="L33" s="350"/>
      <c r="M33" s="350"/>
      <c r="N33" s="350"/>
      <c r="O33" s="350"/>
      <c r="P33" s="350"/>
      <c r="Q33" s="174">
        <v>2</v>
      </c>
      <c r="R33" s="385"/>
      <c r="S33" s="386"/>
      <c r="T33" s="386"/>
      <c r="U33" s="386"/>
      <c r="V33" s="386"/>
      <c r="W33" s="386"/>
      <c r="X33" s="386"/>
      <c r="Y33" s="386"/>
      <c r="Z33" s="386"/>
      <c r="AA33" s="386"/>
      <c r="AB33" s="386"/>
      <c r="AC33" s="386"/>
      <c r="AD33" s="386"/>
      <c r="AE33" s="387"/>
      <c r="AF33" s="174">
        <v>2</v>
      </c>
      <c r="AG33" s="382"/>
      <c r="AH33" s="383"/>
      <c r="AI33" s="383"/>
      <c r="AJ33" s="383"/>
      <c r="AK33" s="383"/>
      <c r="AL33" s="383"/>
      <c r="AM33" s="383"/>
      <c r="AN33" s="383"/>
      <c r="AO33" s="383"/>
      <c r="AP33" s="383"/>
      <c r="AQ33" s="383"/>
      <c r="AR33" s="383"/>
      <c r="AS33" s="383"/>
      <c r="AT33" s="384"/>
    </row>
    <row r="34" spans="1:46" ht="63" customHeight="1" x14ac:dyDescent="0.25">
      <c r="A34" s="350" t="s">
        <v>3166</v>
      </c>
      <c r="B34" s="350"/>
      <c r="C34" s="350"/>
      <c r="D34" s="350"/>
      <c r="E34" s="350"/>
      <c r="F34" s="350"/>
      <c r="G34" s="350"/>
      <c r="H34" s="350"/>
      <c r="I34" s="350"/>
      <c r="J34" s="350"/>
      <c r="K34" s="350"/>
      <c r="L34" s="350"/>
      <c r="M34" s="350"/>
      <c r="N34" s="350"/>
      <c r="O34" s="350"/>
      <c r="P34" s="350"/>
      <c r="Q34" s="174">
        <v>2</v>
      </c>
      <c r="R34" s="385"/>
      <c r="S34" s="386"/>
      <c r="T34" s="386"/>
      <c r="U34" s="386"/>
      <c r="V34" s="386"/>
      <c r="W34" s="386"/>
      <c r="X34" s="386"/>
      <c r="Y34" s="386"/>
      <c r="Z34" s="386"/>
      <c r="AA34" s="386"/>
      <c r="AB34" s="386"/>
      <c r="AC34" s="386"/>
      <c r="AD34" s="386"/>
      <c r="AE34" s="387"/>
      <c r="AF34" s="174">
        <v>2</v>
      </c>
      <c r="AG34" s="382"/>
      <c r="AH34" s="383"/>
      <c r="AI34" s="383"/>
      <c r="AJ34" s="383"/>
      <c r="AK34" s="383"/>
      <c r="AL34" s="383"/>
      <c r="AM34" s="383"/>
      <c r="AN34" s="383"/>
      <c r="AO34" s="383"/>
      <c r="AP34" s="383"/>
      <c r="AQ34" s="383"/>
      <c r="AR34" s="383"/>
      <c r="AS34" s="383"/>
      <c r="AT34" s="384"/>
    </row>
    <row r="35" spans="1:46" ht="45" customHeight="1" x14ac:dyDescent="0.25">
      <c r="Q35" s="175"/>
      <c r="AF35" s="175"/>
    </row>
    <row r="36" spans="1:46" ht="45" customHeight="1" x14ac:dyDescent="0.25">
      <c r="A36" s="351" t="s">
        <v>111</v>
      </c>
      <c r="B36" s="351"/>
      <c r="C36" s="351"/>
      <c r="D36" s="351"/>
      <c r="E36" s="351"/>
      <c r="F36" s="351"/>
      <c r="G36" s="351"/>
      <c r="H36" s="351"/>
      <c r="I36" s="351"/>
      <c r="J36" s="351"/>
      <c r="K36" s="351"/>
      <c r="L36" s="351"/>
      <c r="M36" s="351"/>
      <c r="N36" s="351"/>
      <c r="O36" s="351"/>
      <c r="P36" s="351"/>
      <c r="Q36" s="176" t="s">
        <v>99</v>
      </c>
      <c r="R36" s="352" t="s">
        <v>100</v>
      </c>
      <c r="S36" s="352"/>
      <c r="T36" s="352"/>
      <c r="U36" s="352"/>
      <c r="V36" s="352"/>
      <c r="W36" s="352"/>
      <c r="X36" s="352"/>
      <c r="Y36" s="352"/>
      <c r="Z36" s="352"/>
      <c r="AA36" s="352"/>
      <c r="AB36" s="352"/>
      <c r="AC36" s="352"/>
      <c r="AD36" s="352"/>
      <c r="AE36" s="352"/>
      <c r="AF36" s="177" t="s">
        <v>99</v>
      </c>
      <c r="AG36" s="353" t="s">
        <v>8</v>
      </c>
      <c r="AH36" s="353"/>
      <c r="AI36" s="353"/>
      <c r="AJ36" s="353"/>
      <c r="AK36" s="353"/>
      <c r="AL36" s="353"/>
      <c r="AM36" s="353"/>
      <c r="AN36" s="353"/>
      <c r="AO36" s="353"/>
      <c r="AP36" s="353"/>
      <c r="AQ36" s="353"/>
      <c r="AR36" s="353"/>
      <c r="AS36" s="353"/>
      <c r="AT36" s="353"/>
    </row>
    <row r="37" spans="1:46" ht="45" customHeight="1" x14ac:dyDescent="0.25">
      <c r="A37" s="350" t="s">
        <v>3167</v>
      </c>
      <c r="B37" s="350"/>
      <c r="C37" s="350"/>
      <c r="D37" s="350"/>
      <c r="E37" s="350"/>
      <c r="F37" s="350"/>
      <c r="G37" s="350"/>
      <c r="H37" s="350"/>
      <c r="I37" s="350"/>
      <c r="J37" s="350"/>
      <c r="K37" s="350"/>
      <c r="L37" s="350"/>
      <c r="M37" s="350"/>
      <c r="N37" s="350"/>
      <c r="O37" s="350"/>
      <c r="P37" s="350"/>
      <c r="Q37" s="174">
        <v>2</v>
      </c>
      <c r="R37" s="382"/>
      <c r="S37" s="383"/>
      <c r="T37" s="383"/>
      <c r="U37" s="383"/>
      <c r="V37" s="383"/>
      <c r="W37" s="383"/>
      <c r="X37" s="383"/>
      <c r="Y37" s="383"/>
      <c r="Z37" s="383"/>
      <c r="AA37" s="383"/>
      <c r="AB37" s="383"/>
      <c r="AC37" s="383"/>
      <c r="AD37" s="383"/>
      <c r="AE37" s="384"/>
      <c r="AF37" s="174">
        <v>2</v>
      </c>
      <c r="AG37" s="382"/>
      <c r="AH37" s="383"/>
      <c r="AI37" s="383"/>
      <c r="AJ37" s="383"/>
      <c r="AK37" s="383"/>
      <c r="AL37" s="383"/>
      <c r="AM37" s="383"/>
      <c r="AN37" s="383"/>
      <c r="AO37" s="383"/>
      <c r="AP37" s="383"/>
      <c r="AQ37" s="383"/>
      <c r="AR37" s="383"/>
      <c r="AS37" s="383"/>
      <c r="AT37" s="384"/>
    </row>
    <row r="38" spans="1:46" ht="45" customHeight="1" x14ac:dyDescent="0.25">
      <c r="A38" s="350" t="s">
        <v>3168</v>
      </c>
      <c r="B38" s="350"/>
      <c r="C38" s="350"/>
      <c r="D38" s="350"/>
      <c r="E38" s="350"/>
      <c r="F38" s="350"/>
      <c r="G38" s="350"/>
      <c r="H38" s="350"/>
      <c r="I38" s="350"/>
      <c r="J38" s="350"/>
      <c r="K38" s="350"/>
      <c r="L38" s="350"/>
      <c r="M38" s="350"/>
      <c r="N38" s="350"/>
      <c r="O38" s="350"/>
      <c r="P38" s="350"/>
      <c r="Q38" s="174">
        <v>2</v>
      </c>
      <c r="R38" s="382"/>
      <c r="S38" s="383"/>
      <c r="T38" s="383"/>
      <c r="U38" s="383"/>
      <c r="V38" s="383"/>
      <c r="W38" s="383"/>
      <c r="X38" s="383"/>
      <c r="Y38" s="383"/>
      <c r="Z38" s="383"/>
      <c r="AA38" s="383"/>
      <c r="AB38" s="383"/>
      <c r="AC38" s="383"/>
      <c r="AD38" s="383"/>
      <c r="AE38" s="384"/>
      <c r="AF38" s="174">
        <v>2</v>
      </c>
      <c r="AG38" s="382"/>
      <c r="AH38" s="383"/>
      <c r="AI38" s="383"/>
      <c r="AJ38" s="383"/>
      <c r="AK38" s="383"/>
      <c r="AL38" s="383"/>
      <c r="AM38" s="383"/>
      <c r="AN38" s="383"/>
      <c r="AO38" s="383"/>
      <c r="AP38" s="383"/>
      <c r="AQ38" s="383"/>
      <c r="AR38" s="383"/>
      <c r="AS38" s="383"/>
      <c r="AT38" s="384"/>
    </row>
    <row r="39" spans="1:46" ht="52.5" customHeight="1" x14ac:dyDescent="0.25">
      <c r="A39" s="350" t="s">
        <v>2976</v>
      </c>
      <c r="B39" s="350"/>
      <c r="C39" s="350"/>
      <c r="D39" s="350"/>
      <c r="E39" s="350"/>
      <c r="F39" s="350"/>
      <c r="G39" s="350"/>
      <c r="H39" s="350"/>
      <c r="I39" s="350"/>
      <c r="J39" s="350"/>
      <c r="K39" s="350"/>
      <c r="L39" s="350"/>
      <c r="M39" s="350"/>
      <c r="N39" s="350"/>
      <c r="O39" s="350"/>
      <c r="P39" s="350"/>
      <c r="Q39" s="174">
        <v>2</v>
      </c>
      <c r="R39" s="382"/>
      <c r="S39" s="383"/>
      <c r="T39" s="383"/>
      <c r="U39" s="383"/>
      <c r="V39" s="383"/>
      <c r="W39" s="383"/>
      <c r="X39" s="383"/>
      <c r="Y39" s="383"/>
      <c r="Z39" s="383"/>
      <c r="AA39" s="383"/>
      <c r="AB39" s="383"/>
      <c r="AC39" s="383"/>
      <c r="AD39" s="383"/>
      <c r="AE39" s="384"/>
      <c r="AF39" s="174">
        <v>2</v>
      </c>
      <c r="AG39" s="382"/>
      <c r="AH39" s="383"/>
      <c r="AI39" s="383"/>
      <c r="AJ39" s="383"/>
      <c r="AK39" s="383"/>
      <c r="AL39" s="383"/>
      <c r="AM39" s="383"/>
      <c r="AN39" s="383"/>
      <c r="AO39" s="383"/>
      <c r="AP39" s="383"/>
      <c r="AQ39" s="383"/>
      <c r="AR39" s="383"/>
      <c r="AS39" s="383"/>
      <c r="AT39" s="384"/>
    </row>
    <row r="40" spans="1:46" ht="67.5" customHeight="1" x14ac:dyDescent="0.25">
      <c r="A40" s="350" t="s">
        <v>2977</v>
      </c>
      <c r="B40" s="350"/>
      <c r="C40" s="350"/>
      <c r="D40" s="350"/>
      <c r="E40" s="350"/>
      <c r="F40" s="350"/>
      <c r="G40" s="350"/>
      <c r="H40" s="350"/>
      <c r="I40" s="350"/>
      <c r="J40" s="350"/>
      <c r="K40" s="350"/>
      <c r="L40" s="350"/>
      <c r="M40" s="350"/>
      <c r="N40" s="350"/>
      <c r="O40" s="350"/>
      <c r="P40" s="350"/>
      <c r="Q40" s="174">
        <v>2</v>
      </c>
      <c r="R40" s="382"/>
      <c r="S40" s="383"/>
      <c r="T40" s="383"/>
      <c r="U40" s="383"/>
      <c r="V40" s="383"/>
      <c r="W40" s="383"/>
      <c r="X40" s="383"/>
      <c r="Y40" s="383"/>
      <c r="Z40" s="383"/>
      <c r="AA40" s="383"/>
      <c r="AB40" s="383"/>
      <c r="AC40" s="383"/>
      <c r="AD40" s="383"/>
      <c r="AE40" s="384"/>
      <c r="AF40" s="174">
        <v>2</v>
      </c>
      <c r="AG40" s="382"/>
      <c r="AH40" s="383"/>
      <c r="AI40" s="383"/>
      <c r="AJ40" s="383"/>
      <c r="AK40" s="383"/>
      <c r="AL40" s="383"/>
      <c r="AM40" s="383"/>
      <c r="AN40" s="383"/>
      <c r="AO40" s="383"/>
      <c r="AP40" s="383"/>
      <c r="AQ40" s="383"/>
      <c r="AR40" s="383"/>
      <c r="AS40" s="383"/>
      <c r="AT40" s="384"/>
    </row>
    <row r="41" spans="1:46" ht="63" customHeight="1" x14ac:dyDescent="0.25">
      <c r="A41" s="350" t="s">
        <v>3169</v>
      </c>
      <c r="B41" s="350"/>
      <c r="C41" s="350"/>
      <c r="D41" s="350"/>
      <c r="E41" s="350"/>
      <c r="F41" s="350"/>
      <c r="G41" s="350"/>
      <c r="H41" s="350"/>
      <c r="I41" s="350"/>
      <c r="J41" s="350"/>
      <c r="K41" s="350"/>
      <c r="L41" s="350"/>
      <c r="M41" s="350"/>
      <c r="N41" s="350"/>
      <c r="O41" s="350"/>
      <c r="P41" s="350"/>
      <c r="Q41" s="174">
        <v>2</v>
      </c>
      <c r="R41" s="388"/>
      <c r="S41" s="389"/>
      <c r="T41" s="389"/>
      <c r="U41" s="389"/>
      <c r="V41" s="389"/>
      <c r="W41" s="389"/>
      <c r="X41" s="389"/>
      <c r="Y41" s="389"/>
      <c r="Z41" s="389"/>
      <c r="AA41" s="389"/>
      <c r="AB41" s="389"/>
      <c r="AC41" s="389"/>
      <c r="AD41" s="389"/>
      <c r="AE41" s="390"/>
      <c r="AF41" s="174">
        <v>2</v>
      </c>
      <c r="AG41" s="388"/>
      <c r="AH41" s="389"/>
      <c r="AI41" s="389"/>
      <c r="AJ41" s="389"/>
      <c r="AK41" s="389"/>
      <c r="AL41" s="389"/>
      <c r="AM41" s="389"/>
      <c r="AN41" s="389"/>
      <c r="AO41" s="389"/>
      <c r="AP41" s="389"/>
      <c r="AQ41" s="389"/>
      <c r="AR41" s="389"/>
      <c r="AS41" s="389"/>
      <c r="AT41" s="390"/>
    </row>
  </sheetData>
  <sheetProtection algorithmName="SHA-512" hashValue="QzN8RgaN/EZCQ3wPy8DHzej8e0ucLzjwsefnqGdWtohleNFEOKIhfTG+tvUONw6MiFD/9/qtLef1y6tlXwCNrQ==" saltValue="3xxtbP52W/WVZeF4HB720w=="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3170</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1928</v>
      </c>
    </row>
    <row r="9" spans="1:37" ht="15" customHeight="1" x14ac:dyDescent="0.25">
      <c r="A9" s="328"/>
      <c r="B9" s="328"/>
      <c r="C9" s="180" t="s">
        <v>18</v>
      </c>
    </row>
    <row r="10" spans="1:37" ht="15" customHeight="1" x14ac:dyDescent="0.25">
      <c r="A10" s="327" t="s">
        <v>1929</v>
      </c>
      <c r="B10" s="327"/>
      <c r="C10" s="87" t="s">
        <v>1930</v>
      </c>
    </row>
    <row r="11" spans="1:37" ht="15" customHeight="1" x14ac:dyDescent="0.25">
      <c r="A11" s="327" t="s">
        <v>1957</v>
      </c>
      <c r="B11" s="327"/>
      <c r="C11" s="87">
        <v>1</v>
      </c>
      <c r="E11" s="331" t="s">
        <v>1985</v>
      </c>
      <c r="F11" s="331"/>
      <c r="G11" s="331"/>
      <c r="H11" s="331"/>
      <c r="I11" s="331"/>
      <c r="J11" s="331"/>
      <c r="K11" s="87">
        <f>C11</f>
        <v>1</v>
      </c>
    </row>
    <row r="12" spans="1:37" ht="15" customHeight="1" x14ac:dyDescent="0.25"/>
    <row r="13" spans="1:37" ht="15" customHeight="1" x14ac:dyDescent="0.25"/>
    <row r="14" spans="1:37" ht="45" customHeight="1" x14ac:dyDescent="0.25">
      <c r="A14" s="339" t="s">
        <v>3171</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1988</v>
      </c>
      <c r="AG17" s="92" t="s">
        <v>1989</v>
      </c>
      <c r="AH17" s="92" t="s">
        <v>1990</v>
      </c>
      <c r="AI17" s="93" t="s">
        <v>1991</v>
      </c>
      <c r="AJ17" s="92"/>
      <c r="AK17" s="93" t="s">
        <v>1992</v>
      </c>
    </row>
    <row r="18" spans="1:37" ht="30" customHeight="1" thickTop="1" thickBot="1" x14ac:dyDescent="0.3">
      <c r="A18" s="350" t="s">
        <v>3137</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0" t="s">
        <v>3027</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0" t="s">
        <v>3166</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1" t="s">
        <v>3172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3173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2475</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3167</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0" t="s">
        <v>3168</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0" t="s">
        <v>2976</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0" t="s">
        <v>2977</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0" t="s">
        <v>3169</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1" t="s">
        <v>3174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3175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3176</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3177</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3178</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3170</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1928</v>
      </c>
    </row>
    <row r="9" spans="1:37" ht="15" customHeight="1" x14ac:dyDescent="0.25">
      <c r="A9" s="328"/>
      <c r="B9" s="328"/>
      <c r="C9" s="180" t="s">
        <v>18</v>
      </c>
    </row>
    <row r="10" spans="1:37" ht="15" customHeight="1" x14ac:dyDescent="0.25">
      <c r="A10" s="327" t="s">
        <v>1929</v>
      </c>
      <c r="B10" s="327"/>
      <c r="C10" s="87" t="s">
        <v>1930</v>
      </c>
    </row>
    <row r="11" spans="1:37" ht="15" customHeight="1" x14ac:dyDescent="0.25">
      <c r="A11" s="327" t="s">
        <v>1957</v>
      </c>
      <c r="B11" s="327"/>
      <c r="C11" s="87">
        <v>1</v>
      </c>
      <c r="E11" s="331" t="s">
        <v>1985</v>
      </c>
      <c r="F11" s="331"/>
      <c r="G11" s="331"/>
      <c r="H11" s="331"/>
      <c r="I11" s="331"/>
      <c r="J11" s="331"/>
      <c r="K11" s="87">
        <f>C11</f>
        <v>1</v>
      </c>
    </row>
    <row r="12" spans="1:37" ht="15" customHeight="1" x14ac:dyDescent="0.25"/>
    <row r="13" spans="1:37" ht="15" customHeight="1" x14ac:dyDescent="0.25"/>
    <row r="14" spans="1:37" ht="45" customHeight="1" x14ac:dyDescent="0.25">
      <c r="A14" s="339" t="s">
        <v>3171</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1988</v>
      </c>
      <c r="AG17" s="92" t="s">
        <v>1989</v>
      </c>
      <c r="AH17" s="92" t="s">
        <v>1990</v>
      </c>
      <c r="AI17" s="93" t="s">
        <v>1991</v>
      </c>
      <c r="AJ17" s="92"/>
      <c r="AK17" s="93" t="s">
        <v>1992</v>
      </c>
    </row>
    <row r="18" spans="1:37" ht="30" customHeight="1" thickTop="1" thickBot="1" x14ac:dyDescent="0.3">
      <c r="A18" s="350" t="s">
        <v>3137</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0" t="s">
        <v>3027</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0" t="s">
        <v>3166</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1" t="s">
        <v>3172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3173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2475</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3167</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0" t="s">
        <v>3168</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0" t="s">
        <v>2976</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0" t="s">
        <v>2977</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0" t="s">
        <v>3169</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1" t="s">
        <v>3174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3175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3176</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3177</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3178</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3179</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172 (cálculo PI)'!AG21</f>
        <v>3</v>
      </c>
      <c r="C8"/>
      <c r="E8" s="199" t="s">
        <v>2289</v>
      </c>
      <c r="F8" s="198">
        <f>'Artículo 172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172 (cálculo PI)'!AE18</f>
        <v>33.333333333333329</v>
      </c>
      <c r="C12" s="205">
        <f>(B12/(1/$B$8))</f>
        <v>99.999999999999986</v>
      </c>
      <c r="E12" s="204" t="s">
        <v>2992</v>
      </c>
      <c r="F12" s="205">
        <f>'Artículo 172 (cálculo PI)'!AE25</f>
        <v>20</v>
      </c>
      <c r="G12" s="205">
        <f>(F12/(1/$F$8))</f>
        <v>100</v>
      </c>
    </row>
    <row r="13" spans="1:7" ht="18" customHeight="1" thickBot="1" x14ac:dyDescent="0.3">
      <c r="A13" s="204" t="s">
        <v>2993</v>
      </c>
      <c r="B13" s="205">
        <f>'Artículo 172 (cálculo PI)'!AE19</f>
        <v>33.333333333333329</v>
      </c>
      <c r="C13" s="205">
        <f>(B13/(1/$B$8))</f>
        <v>99.999999999999986</v>
      </c>
      <c r="E13" s="204" t="s">
        <v>2994</v>
      </c>
      <c r="F13" s="205">
        <f>'Artículo 172 (cálculo PI)'!AE26</f>
        <v>20</v>
      </c>
      <c r="G13" s="205">
        <f>(F13/(1/$F$8))</f>
        <v>100</v>
      </c>
    </row>
    <row r="14" spans="1:7" ht="18" customHeight="1" thickBot="1" x14ac:dyDescent="0.3">
      <c r="A14" s="204" t="s">
        <v>2995</v>
      </c>
      <c r="B14" s="205">
        <f>'Artículo 172 (cálculo PI)'!AE20</f>
        <v>33.333333333333329</v>
      </c>
      <c r="C14" s="205">
        <f>(B14/(1/$B$8))</f>
        <v>99.999999999999986</v>
      </c>
      <c r="E14" s="204" t="s">
        <v>2996</v>
      </c>
      <c r="F14" s="205">
        <f>'Artículo 172 (cálculo PI)'!AE27</f>
        <v>20</v>
      </c>
      <c r="G14" s="205">
        <f>(F14/(1/$F$8))</f>
        <v>100</v>
      </c>
    </row>
    <row r="15" spans="1:7" ht="18" customHeight="1" thickBot="1" x14ac:dyDescent="0.3">
      <c r="B15" s="18"/>
      <c r="C15" s="18"/>
      <c r="E15" s="204" t="s">
        <v>2997</v>
      </c>
      <c r="F15" s="205">
        <f>'Artículo 172 (cálculo PI)'!AE28</f>
        <v>20</v>
      </c>
      <c r="G15" s="205">
        <f>(F15/(1/$F$8))</f>
        <v>100</v>
      </c>
    </row>
    <row r="16" spans="1:7" ht="18" customHeight="1" thickBot="1" x14ac:dyDescent="0.3">
      <c r="B16" s="18"/>
      <c r="C16" s="18"/>
      <c r="E16" s="204" t="s">
        <v>2998</v>
      </c>
      <c r="F16" s="205">
        <f>'Artículo 172 (cálculo PI)'!AE29</f>
        <v>20</v>
      </c>
      <c r="G16" s="205">
        <f>(F16/(1/$F$8))</f>
        <v>100</v>
      </c>
    </row>
    <row r="17" spans="1:6" ht="18" customHeight="1" thickBot="1" x14ac:dyDescent="0.3">
      <c r="A17" s="206" t="s">
        <v>3180</v>
      </c>
      <c r="B17" s="205">
        <f>SUM(B12:B14)</f>
        <v>99.999999999999986</v>
      </c>
      <c r="C17" s="207"/>
    </row>
    <row r="18" spans="1:6" ht="18" customHeight="1" thickBot="1" x14ac:dyDescent="0.3"/>
    <row r="19" spans="1:6" ht="18" customHeight="1" thickBot="1" x14ac:dyDescent="0.3">
      <c r="A19" s="208" t="s">
        <v>3181</v>
      </c>
      <c r="B19" s="209"/>
      <c r="C19" s="205">
        <f>(B17*0.8)+(F19*0.2)</f>
        <v>100</v>
      </c>
      <c r="E19" s="210" t="s">
        <v>3182</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3179</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Red de Transporte Público de Pasajeros de la Ciudad de México</v>
      </c>
      <c r="C5" s="356"/>
      <c r="D5" s="356"/>
      <c r="E5" s="356"/>
      <c r="F5" s="356"/>
    </row>
    <row r="7" spans="1:7" ht="18" customHeight="1" thickBot="1" x14ac:dyDescent="0.3">
      <c r="A7" s="151"/>
    </row>
    <row r="8" spans="1:7" ht="18" customHeight="1" thickBot="1" x14ac:dyDescent="0.3">
      <c r="A8" s="197" t="s">
        <v>2289</v>
      </c>
      <c r="B8" s="198">
        <f>'Artículo 172 (cálculo PNT)'!AG21</f>
        <v>3</v>
      </c>
      <c r="C8"/>
      <c r="E8" s="199" t="s">
        <v>2289</v>
      </c>
      <c r="F8" s="198">
        <f>'Artículo 172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2989</v>
      </c>
      <c r="C11" s="201" t="s">
        <v>2990</v>
      </c>
      <c r="E11" s="359"/>
      <c r="F11" s="202" t="s">
        <v>2989</v>
      </c>
      <c r="G11" s="203" t="s">
        <v>2990</v>
      </c>
    </row>
    <row r="12" spans="1:7" ht="18" customHeight="1" thickBot="1" x14ac:dyDescent="0.3">
      <c r="A12" s="204" t="s">
        <v>2991</v>
      </c>
      <c r="B12" s="205">
        <f>'Artículo 172 (cálculo PNT)'!AE18</f>
        <v>33.333333333333329</v>
      </c>
      <c r="C12" s="205">
        <f>(B12/(1/$B$8))</f>
        <v>99.999999999999986</v>
      </c>
      <c r="E12" s="204" t="s">
        <v>2992</v>
      </c>
      <c r="F12" s="205">
        <f>'Artículo 172 (cálculo PNT)'!AE25</f>
        <v>20</v>
      </c>
      <c r="G12" s="205">
        <f>(F12/(1/$F$8))</f>
        <v>100</v>
      </c>
    </row>
    <row r="13" spans="1:7" ht="18" customHeight="1" thickBot="1" x14ac:dyDescent="0.3">
      <c r="A13" s="204" t="s">
        <v>2993</v>
      </c>
      <c r="B13" s="205">
        <f>'Artículo 172 (cálculo PNT)'!AE19</f>
        <v>33.333333333333329</v>
      </c>
      <c r="C13" s="205">
        <f>(B13/(1/$B$8))</f>
        <v>99.999999999999986</v>
      </c>
      <c r="E13" s="204" t="s">
        <v>2994</v>
      </c>
      <c r="F13" s="205">
        <f>'Artículo 172 (cálculo PNT)'!AE26</f>
        <v>20</v>
      </c>
      <c r="G13" s="205">
        <f>(F13/(1/$F$8))</f>
        <v>100</v>
      </c>
    </row>
    <row r="14" spans="1:7" ht="18" customHeight="1" thickBot="1" x14ac:dyDescent="0.3">
      <c r="A14" s="204" t="s">
        <v>2995</v>
      </c>
      <c r="B14" s="205">
        <f>'Artículo 172 (cálculo PNT)'!AE20</f>
        <v>33.333333333333329</v>
      </c>
      <c r="C14" s="205">
        <f>(B14/(1/$B$8))</f>
        <v>99.999999999999986</v>
      </c>
      <c r="E14" s="204" t="s">
        <v>2996</v>
      </c>
      <c r="F14" s="205">
        <f>'Artículo 172 (cálculo PNT)'!AE27</f>
        <v>20</v>
      </c>
      <c r="G14" s="205">
        <f>(F14/(1/$F$8))</f>
        <v>100</v>
      </c>
    </row>
    <row r="15" spans="1:7" ht="18" customHeight="1" thickBot="1" x14ac:dyDescent="0.3">
      <c r="B15" s="18"/>
      <c r="C15" s="18"/>
      <c r="E15" s="204" t="s">
        <v>2997</v>
      </c>
      <c r="F15" s="205">
        <f>'Artículo 172 (cálculo PNT)'!AE28</f>
        <v>20</v>
      </c>
      <c r="G15" s="205">
        <f>(F15/(1/$F$8))</f>
        <v>100</v>
      </c>
    </row>
    <row r="16" spans="1:7" ht="18" customHeight="1" thickBot="1" x14ac:dyDescent="0.3">
      <c r="B16" s="18"/>
      <c r="C16" s="18"/>
      <c r="E16" s="204" t="s">
        <v>2998</v>
      </c>
      <c r="F16" s="205">
        <f>'Artículo 172 (cálculo PNT)'!AE29</f>
        <v>20</v>
      </c>
      <c r="G16" s="205">
        <f>(F16/(1/$F$8))</f>
        <v>100</v>
      </c>
    </row>
    <row r="17" spans="1:6" ht="18" customHeight="1" thickBot="1" x14ac:dyDescent="0.3">
      <c r="A17" s="206" t="s">
        <v>3180</v>
      </c>
      <c r="B17" s="205">
        <f>SUM(B12:B14)</f>
        <v>99.999999999999986</v>
      </c>
      <c r="C17" s="207"/>
    </row>
    <row r="18" spans="1:6" ht="18" customHeight="1" thickBot="1" x14ac:dyDescent="0.3"/>
    <row r="19" spans="1:6" ht="18" customHeight="1" thickBot="1" x14ac:dyDescent="0.3">
      <c r="A19" s="208" t="s">
        <v>3181</v>
      </c>
      <c r="B19" s="209"/>
      <c r="C19" s="205">
        <f>(B17*0.8)+(F19*0.2)</f>
        <v>100</v>
      </c>
      <c r="E19" s="210" t="s">
        <v>3182</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2" t="s">
        <v>1927</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5"/>
      <c r="AF2" s="66"/>
      <c r="AG2" s="66"/>
      <c r="AH2" s="66"/>
      <c r="AI2" s="66"/>
      <c r="AJ2" s="66"/>
      <c r="AK2" s="66"/>
    </row>
    <row r="3" spans="1:38"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5"/>
      <c r="AF3" s="66"/>
      <c r="AG3" s="66"/>
      <c r="AH3" s="66"/>
      <c r="AI3" s="66"/>
      <c r="AJ3" s="66"/>
      <c r="AK3" s="66"/>
    </row>
    <row r="4" spans="1:38" ht="15" customHeight="1" x14ac:dyDescent="0.3"/>
    <row r="5" spans="1:38" ht="15" customHeight="1" x14ac:dyDescent="0.3">
      <c r="B5" s="333" t="str">
        <f>IGOT!C5</f>
        <v>Red de Transporte Público de Pasajeros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82" t="s">
        <v>1928</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1929</v>
      </c>
      <c r="B10" s="327"/>
      <c r="C10" s="87" t="s">
        <v>1930</v>
      </c>
      <c r="D10" s="87" t="s">
        <v>1931</v>
      </c>
      <c r="E10" s="87" t="s">
        <v>1932</v>
      </c>
      <c r="F10" s="87" t="s">
        <v>1933</v>
      </c>
      <c r="G10" s="87" t="s">
        <v>1934</v>
      </c>
      <c r="H10" s="87" t="s">
        <v>1935</v>
      </c>
      <c r="I10" s="87" t="s">
        <v>1936</v>
      </c>
      <c r="J10" s="87" t="s">
        <v>1937</v>
      </c>
      <c r="K10" s="87" t="s">
        <v>1938</v>
      </c>
      <c r="L10" s="87" t="s">
        <v>1939</v>
      </c>
      <c r="M10" s="87" t="s">
        <v>1940</v>
      </c>
      <c r="N10" s="87" t="s">
        <v>1941</v>
      </c>
      <c r="O10" s="87" t="s">
        <v>1942</v>
      </c>
      <c r="P10" s="87" t="s">
        <v>1943</v>
      </c>
      <c r="Q10" s="87" t="s">
        <v>1944</v>
      </c>
      <c r="R10" s="87" t="s">
        <v>1945</v>
      </c>
      <c r="S10" s="87" t="s">
        <v>1946</v>
      </c>
      <c r="T10" s="87" t="s">
        <v>1947</v>
      </c>
      <c r="U10" s="87" t="s">
        <v>1948</v>
      </c>
      <c r="V10" s="87" t="s">
        <v>1949</v>
      </c>
      <c r="W10" s="87" t="s">
        <v>1950</v>
      </c>
      <c r="X10" s="87" t="s">
        <v>1951</v>
      </c>
      <c r="Y10" s="87" t="s">
        <v>1952</v>
      </c>
      <c r="Z10" s="87" t="s">
        <v>1953</v>
      </c>
      <c r="AA10" s="87" t="s">
        <v>1954</v>
      </c>
      <c r="AB10" s="87" t="s">
        <v>1955</v>
      </c>
      <c r="AC10" s="87" t="s">
        <v>1956</v>
      </c>
    </row>
    <row r="11" spans="1:38" ht="15" customHeight="1" x14ac:dyDescent="0.3">
      <c r="A11" s="327" t="s">
        <v>1957</v>
      </c>
      <c r="B11" s="327"/>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1929</v>
      </c>
      <c r="B14" s="327"/>
      <c r="C14" s="230" t="s">
        <v>1958</v>
      </c>
      <c r="D14" s="230" t="s">
        <v>1959</v>
      </c>
      <c r="E14" s="230" t="s">
        <v>1960</v>
      </c>
      <c r="F14" s="230" t="s">
        <v>1961</v>
      </c>
      <c r="G14" s="230" t="s">
        <v>1962</v>
      </c>
      <c r="H14" s="230" t="s">
        <v>1963</v>
      </c>
      <c r="I14" s="230" t="s">
        <v>1964</v>
      </c>
      <c r="J14" s="230" t="s">
        <v>1965</v>
      </c>
      <c r="K14" s="230" t="s">
        <v>1966</v>
      </c>
      <c r="L14" s="230" t="s">
        <v>1967</v>
      </c>
      <c r="M14" s="230" t="s">
        <v>1968</v>
      </c>
      <c r="N14" s="230" t="s">
        <v>1969</v>
      </c>
      <c r="O14" s="230" t="s">
        <v>1970</v>
      </c>
      <c r="P14" s="230" t="s">
        <v>1971</v>
      </c>
      <c r="Q14" s="230" t="s">
        <v>1972</v>
      </c>
      <c r="R14" s="230" t="s">
        <v>1973</v>
      </c>
      <c r="S14" s="230" t="s">
        <v>1974</v>
      </c>
      <c r="T14" s="230" t="s">
        <v>1975</v>
      </c>
      <c r="U14" s="230" t="s">
        <v>1976</v>
      </c>
      <c r="V14" s="230" t="s">
        <v>1977</v>
      </c>
      <c r="W14" s="230" t="s">
        <v>1978</v>
      </c>
      <c r="X14" s="230" t="s">
        <v>1979</v>
      </c>
      <c r="Y14" s="230" t="s">
        <v>1980</v>
      </c>
      <c r="Z14" s="230" t="s">
        <v>1981</v>
      </c>
      <c r="AA14" s="230" t="s">
        <v>1982</v>
      </c>
      <c r="AB14" s="230" t="s">
        <v>1983</v>
      </c>
      <c r="AC14" s="230" t="s">
        <v>1984</v>
      </c>
      <c r="AD14" s="230">
        <v>70</v>
      </c>
    </row>
    <row r="15" spans="1:38" ht="15" customHeight="1" x14ac:dyDescent="0.3">
      <c r="A15" s="327" t="s">
        <v>1957</v>
      </c>
      <c r="B15" s="327"/>
      <c r="C15" s="87">
        <f>IF('Art. 121'!AF1066="",1,IF(AVERAGE('Art. 121'!Q1066:AF1087)=3,0,1))</f>
        <v>1</v>
      </c>
      <c r="D15" s="87">
        <f>IF('Art. 121'!AF1103="",1,IF(AVERAGE('Art. 121'!Q1103:AF1123)=3,0,1))</f>
        <v>0</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1" t="s">
        <v>1985</v>
      </c>
      <c r="X17" s="331"/>
      <c r="Y17" s="331"/>
      <c r="Z17" s="331"/>
      <c r="AA17" s="331"/>
      <c r="AB17" s="331"/>
      <c r="AC17" s="87">
        <f>SUM(C11:AC11,C15:AD15)</f>
        <v>47</v>
      </c>
    </row>
    <row r="18" spans="1:37" ht="15" customHeight="1" x14ac:dyDescent="0.3"/>
    <row r="19" spans="1:37" ht="30" customHeight="1" x14ac:dyDescent="0.25">
      <c r="A19" s="326" t="s">
        <v>1986</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72" t="s">
        <v>1987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1988</v>
      </c>
      <c r="AG24" s="92" t="s">
        <v>1989</v>
      </c>
      <c r="AH24" s="92" t="s">
        <v>1990</v>
      </c>
      <c r="AI24" s="93" t="s">
        <v>1991</v>
      </c>
      <c r="AJ24" s="92"/>
      <c r="AK24" s="93" t="s">
        <v>1992</v>
      </c>
    </row>
    <row r="25" spans="1:37" ht="25.4" customHeight="1" thickTop="1" thickBot="1" x14ac:dyDescent="0.3">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4" customHeight="1" thickTop="1" thickBot="1" x14ac:dyDescent="0.3">
      <c r="A26" s="275" t="s">
        <v>102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4" customHeight="1" thickTop="1" thickBot="1" x14ac:dyDescent="0.3">
      <c r="A27" s="275" t="s">
        <v>103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4" customHeight="1" thickTop="1" thickBot="1" x14ac:dyDescent="0.3">
      <c r="A28" s="275" t="s">
        <v>104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4" customHeight="1" thickTop="1" thickBot="1" x14ac:dyDescent="0.3">
      <c r="A29" s="275" t="s">
        <v>105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4" customHeight="1" thickTop="1" thickBot="1" x14ac:dyDescent="0.3">
      <c r="A30" s="275" t="s">
        <v>106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4" customHeight="1" thickTop="1" thickBot="1" x14ac:dyDescent="0.3">
      <c r="A31" s="275" t="s">
        <v>107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4" customHeight="1" thickTop="1" thickBot="1" x14ac:dyDescent="0.3">
      <c r="A32" s="275" t="s">
        <v>108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4" customHeight="1" thickTop="1" thickBot="1" x14ac:dyDescent="0.3">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4" customHeight="1" thickTop="1" thickBot="1" x14ac:dyDescent="0.3">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4" customHeight="1" thickTop="1" x14ac:dyDescent="0.25">
      <c r="A35" s="321" t="s">
        <v>1993</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5">
        <f>SUM(AE25:AE34)</f>
        <v>2.1276595744680855</v>
      </c>
      <c r="AF35" s="65"/>
      <c r="AG35" s="98">
        <f>SUM(AG25:AG34)</f>
        <v>10</v>
      </c>
      <c r="AH35" s="99"/>
      <c r="AI35" s="100"/>
      <c r="AJ35" s="100"/>
      <c r="AK35" s="100"/>
    </row>
    <row r="36" spans="1:37" ht="25.4" customHeight="1" x14ac:dyDescent="0.25">
      <c r="A36" s="308" t="s">
        <v>1994</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2" t="s">
        <v>111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03" t="s">
        <v>99</v>
      </c>
      <c r="AE38" s="103" t="s">
        <v>9</v>
      </c>
      <c r="AF38" s="92" t="s">
        <v>1988</v>
      </c>
      <c r="AG38" s="92" t="s">
        <v>1989</v>
      </c>
      <c r="AH38" s="92" t="s">
        <v>1990</v>
      </c>
      <c r="AI38" s="93" t="s">
        <v>1991</v>
      </c>
      <c r="AJ38" s="92"/>
      <c r="AK38" s="93" t="s">
        <v>1992</v>
      </c>
    </row>
    <row r="39" spans="1:37" ht="25.4" customHeight="1" thickTop="1" thickBot="1" x14ac:dyDescent="0.3">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4" customHeight="1" thickTop="1" thickBot="1" x14ac:dyDescent="0.3">
      <c r="A40" s="275" t="s">
        <v>113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4" customHeight="1" thickTop="1" thickBot="1" x14ac:dyDescent="0.3">
      <c r="A41" s="275" t="s">
        <v>114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4" customHeight="1" thickTop="1" thickBot="1" x14ac:dyDescent="0.3">
      <c r="A42" s="275" t="s">
        <v>115</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14.15" customHeight="1" thickTop="1" thickBot="1" x14ac:dyDescent="0.3">
      <c r="A43" s="275" t="s">
        <v>116</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13.5" customHeight="1" thickTop="1" x14ac:dyDescent="0.25">
      <c r="A44" s="321" t="s">
        <v>1995</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5">
        <f>SUM(AE39:AE43)</f>
        <v>2.1276595744680851</v>
      </c>
      <c r="AF44" s="65"/>
      <c r="AG44" s="98">
        <f>SUM(AG39:AG43)</f>
        <v>5</v>
      </c>
      <c r="AH44" s="99"/>
      <c r="AI44" s="100"/>
      <c r="AJ44" s="100"/>
      <c r="AK44" s="100"/>
    </row>
    <row r="45" spans="1:37" ht="25.4" customHeight="1" x14ac:dyDescent="0.25">
      <c r="A45" s="308" t="s">
        <v>1996</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1997</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2" t="s">
        <v>76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90" t="s">
        <v>99</v>
      </c>
      <c r="AE51" s="91" t="s">
        <v>9</v>
      </c>
      <c r="AF51" s="92" t="s">
        <v>1988</v>
      </c>
      <c r="AG51" s="92" t="s">
        <v>1989</v>
      </c>
      <c r="AH51" s="92" t="s">
        <v>1990</v>
      </c>
      <c r="AI51" s="93" t="s">
        <v>1991</v>
      </c>
      <c r="AJ51" s="92"/>
      <c r="AK51" s="93" t="s">
        <v>1992</v>
      </c>
    </row>
    <row r="52" spans="1:37" ht="25.4" customHeight="1" thickTop="1" thickBot="1" x14ac:dyDescent="0.3">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0.13297872340425532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0.13297872340425532</v>
      </c>
    </row>
    <row r="53" spans="1:37" ht="25.4" customHeight="1" thickTop="1" thickBot="1" x14ac:dyDescent="0.3">
      <c r="A53" s="275" t="s">
        <v>119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0.13297872340425532</v>
      </c>
      <c r="AF53">
        <f t="shared" si="8"/>
        <v>1</v>
      </c>
      <c r="AG53" s="92">
        <f t="shared" si="9"/>
        <v>1</v>
      </c>
      <c r="AH53" s="96">
        <f t="shared" si="10"/>
        <v>1</v>
      </c>
      <c r="AI53" s="97">
        <f t="shared" si="11"/>
        <v>6.25E-2</v>
      </c>
      <c r="AJ53" s="97">
        <f t="shared" si="12"/>
        <v>6.25E-2</v>
      </c>
      <c r="AK53" s="97">
        <f t="shared" si="13"/>
        <v>0.13297872340425532</v>
      </c>
    </row>
    <row r="54" spans="1:37" ht="25.4" customHeight="1" thickTop="1" thickBot="1" x14ac:dyDescent="0.3">
      <c r="A54" s="275" t="s">
        <v>120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0.13297872340425532</v>
      </c>
      <c r="AF54">
        <f t="shared" si="8"/>
        <v>1</v>
      </c>
      <c r="AG54" s="92">
        <f t="shared" si="9"/>
        <v>1</v>
      </c>
      <c r="AH54" s="96">
        <f t="shared" si="10"/>
        <v>1</v>
      </c>
      <c r="AI54" s="97">
        <f t="shared" si="11"/>
        <v>6.25E-2</v>
      </c>
      <c r="AJ54" s="97">
        <f t="shared" si="12"/>
        <v>6.25E-2</v>
      </c>
      <c r="AK54" s="97">
        <f t="shared" si="13"/>
        <v>0.13297872340425532</v>
      </c>
    </row>
    <row r="55" spans="1:37" ht="25.4" customHeight="1" thickTop="1" thickBot="1" x14ac:dyDescent="0.3">
      <c r="A55" s="275" t="s">
        <v>1998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0.13297872340425532</v>
      </c>
      <c r="AF55">
        <f t="shared" si="8"/>
        <v>1</v>
      </c>
      <c r="AG55" s="92">
        <f t="shared" si="9"/>
        <v>1</v>
      </c>
      <c r="AH55" s="96">
        <f t="shared" si="10"/>
        <v>1</v>
      </c>
      <c r="AI55" s="97">
        <f t="shared" si="11"/>
        <v>6.25E-2</v>
      </c>
      <c r="AJ55" s="97">
        <f t="shared" si="12"/>
        <v>6.25E-2</v>
      </c>
      <c r="AK55" s="97">
        <f t="shared" si="13"/>
        <v>0.13297872340425532</v>
      </c>
    </row>
    <row r="56" spans="1:37" ht="25.4" customHeight="1" thickTop="1" thickBot="1" x14ac:dyDescent="0.3">
      <c r="A56" s="275" t="s">
        <v>122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0.13297872340425532</v>
      </c>
      <c r="AF56">
        <f t="shared" si="8"/>
        <v>1</v>
      </c>
      <c r="AG56" s="92">
        <f t="shared" si="9"/>
        <v>1</v>
      </c>
      <c r="AH56" s="96">
        <f t="shared" si="10"/>
        <v>1</v>
      </c>
      <c r="AI56" s="97">
        <f t="shared" si="11"/>
        <v>6.25E-2</v>
      </c>
      <c r="AJ56" s="97">
        <f t="shared" si="12"/>
        <v>6.25E-2</v>
      </c>
      <c r="AK56" s="97">
        <f t="shared" si="13"/>
        <v>0.13297872340425532</v>
      </c>
    </row>
    <row r="57" spans="1:37" ht="25.4" customHeight="1" thickTop="1" thickBot="1" x14ac:dyDescent="0.3">
      <c r="A57" s="275" t="s">
        <v>123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0.13297872340425532</v>
      </c>
      <c r="AF57">
        <f t="shared" si="8"/>
        <v>1</v>
      </c>
      <c r="AG57" s="92">
        <f t="shared" si="9"/>
        <v>1</v>
      </c>
      <c r="AH57" s="96">
        <f t="shared" si="10"/>
        <v>1</v>
      </c>
      <c r="AI57" s="97">
        <f t="shared" si="11"/>
        <v>6.25E-2</v>
      </c>
      <c r="AJ57" s="97">
        <f t="shared" si="12"/>
        <v>6.25E-2</v>
      </c>
      <c r="AK57" s="97">
        <f t="shared" si="13"/>
        <v>0.13297872340425532</v>
      </c>
    </row>
    <row r="58" spans="1:37" ht="25.4" customHeight="1" thickTop="1" thickBot="1" x14ac:dyDescent="0.3">
      <c r="A58" s="275" t="s">
        <v>124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2</v>
      </c>
      <c r="AE58" s="95">
        <f t="shared" si="7"/>
        <v>0.13297872340425532</v>
      </c>
      <c r="AF58">
        <f t="shared" si="8"/>
        <v>1</v>
      </c>
      <c r="AG58" s="92">
        <f t="shared" si="9"/>
        <v>1</v>
      </c>
      <c r="AH58" s="96">
        <f t="shared" si="10"/>
        <v>1</v>
      </c>
      <c r="AI58" s="97">
        <f t="shared" si="11"/>
        <v>6.25E-2</v>
      </c>
      <c r="AJ58" s="97">
        <f t="shared" si="12"/>
        <v>6.25E-2</v>
      </c>
      <c r="AK58" s="97">
        <f t="shared" si="13"/>
        <v>0.13297872340425532</v>
      </c>
    </row>
    <row r="59" spans="1:37" ht="25.4" customHeight="1" thickTop="1" thickBot="1" x14ac:dyDescent="0.3">
      <c r="A59" s="275" t="s">
        <v>125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0.13297872340425532</v>
      </c>
      <c r="AF59">
        <f t="shared" si="8"/>
        <v>1</v>
      </c>
      <c r="AG59" s="92">
        <f t="shared" si="9"/>
        <v>1</v>
      </c>
      <c r="AH59" s="96">
        <f t="shared" si="10"/>
        <v>1</v>
      </c>
      <c r="AI59" s="97">
        <f t="shared" si="11"/>
        <v>6.25E-2</v>
      </c>
      <c r="AJ59" s="97">
        <f t="shared" si="12"/>
        <v>6.25E-2</v>
      </c>
      <c r="AK59" s="97">
        <f t="shared" si="13"/>
        <v>0.13297872340425532</v>
      </c>
    </row>
    <row r="60" spans="1:37" ht="25.4" customHeight="1" thickTop="1" thickBot="1" x14ac:dyDescent="0.3">
      <c r="A60" s="275" t="s">
        <v>126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2</v>
      </c>
      <c r="AE60" s="95">
        <f t="shared" si="7"/>
        <v>0.13297872340425532</v>
      </c>
      <c r="AF60">
        <f t="shared" si="8"/>
        <v>1</v>
      </c>
      <c r="AG60" s="92">
        <f t="shared" si="9"/>
        <v>1</v>
      </c>
      <c r="AH60" s="96">
        <f t="shared" si="10"/>
        <v>1</v>
      </c>
      <c r="AI60" s="97">
        <f t="shared" si="11"/>
        <v>6.25E-2</v>
      </c>
      <c r="AJ60" s="97">
        <f t="shared" si="12"/>
        <v>6.25E-2</v>
      </c>
      <c r="AK60" s="97">
        <f t="shared" si="13"/>
        <v>0.13297872340425532</v>
      </c>
    </row>
    <row r="61" spans="1:37" ht="25.4" customHeight="1" thickTop="1" thickBot="1" x14ac:dyDescent="0.3">
      <c r="A61" s="275" t="s">
        <v>127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0.13297872340425532</v>
      </c>
      <c r="AF61">
        <f t="shared" si="8"/>
        <v>1</v>
      </c>
      <c r="AG61" s="92">
        <f t="shared" si="9"/>
        <v>1</v>
      </c>
      <c r="AH61" s="96">
        <f t="shared" si="10"/>
        <v>1</v>
      </c>
      <c r="AI61" s="97">
        <f t="shared" si="11"/>
        <v>6.25E-2</v>
      </c>
      <c r="AJ61" s="97">
        <f t="shared" si="12"/>
        <v>6.25E-2</v>
      </c>
      <c r="AK61" s="97">
        <f t="shared" si="13"/>
        <v>0.13297872340425532</v>
      </c>
    </row>
    <row r="62" spans="1:37" ht="25.4" customHeight="1" thickTop="1" thickBot="1" x14ac:dyDescent="0.3">
      <c r="A62" s="275" t="s">
        <v>128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0.13297872340425532</v>
      </c>
      <c r="AF62">
        <f t="shared" si="8"/>
        <v>1</v>
      </c>
      <c r="AG62" s="92">
        <f t="shared" si="9"/>
        <v>1</v>
      </c>
      <c r="AH62" s="96">
        <f t="shared" si="10"/>
        <v>1</v>
      </c>
      <c r="AI62" s="97">
        <f t="shared" si="11"/>
        <v>6.25E-2</v>
      </c>
      <c r="AJ62" s="97">
        <f t="shared" si="12"/>
        <v>6.25E-2</v>
      </c>
      <c r="AK62" s="97">
        <f t="shared" si="13"/>
        <v>0.13297872340425532</v>
      </c>
    </row>
    <row r="63" spans="1:37" ht="25.4" customHeight="1" thickTop="1" thickBot="1" x14ac:dyDescent="0.3">
      <c r="A63" s="275" t="s">
        <v>129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2</v>
      </c>
      <c r="AE63" s="95">
        <f t="shared" si="7"/>
        <v>0.13297872340425532</v>
      </c>
      <c r="AF63">
        <f t="shared" si="8"/>
        <v>1</v>
      </c>
      <c r="AG63" s="92">
        <f t="shared" si="9"/>
        <v>1</v>
      </c>
      <c r="AH63" s="96">
        <f t="shared" si="10"/>
        <v>1</v>
      </c>
      <c r="AI63" s="97">
        <f t="shared" si="11"/>
        <v>6.25E-2</v>
      </c>
      <c r="AJ63" s="97">
        <f t="shared" si="12"/>
        <v>6.25E-2</v>
      </c>
      <c r="AK63" s="97">
        <f t="shared" si="13"/>
        <v>0.13297872340425532</v>
      </c>
    </row>
    <row r="64" spans="1:37" ht="25.4" customHeight="1" thickTop="1" thickBot="1" x14ac:dyDescent="0.3">
      <c r="A64" s="275" t="s">
        <v>130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0.13297872340425532</v>
      </c>
      <c r="AF64">
        <f t="shared" si="8"/>
        <v>1</v>
      </c>
      <c r="AG64" s="92">
        <f t="shared" si="9"/>
        <v>1</v>
      </c>
      <c r="AH64" s="96">
        <f t="shared" si="10"/>
        <v>1</v>
      </c>
      <c r="AI64" s="97">
        <f t="shared" si="11"/>
        <v>6.25E-2</v>
      </c>
      <c r="AJ64" s="97">
        <f t="shared" si="12"/>
        <v>6.25E-2</v>
      </c>
      <c r="AK64" s="97">
        <f t="shared" si="13"/>
        <v>0.13297872340425532</v>
      </c>
    </row>
    <row r="65" spans="1:37" ht="25.4" customHeight="1" thickTop="1" thickBot="1" x14ac:dyDescent="0.3">
      <c r="A65" s="275" t="s">
        <v>131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2</v>
      </c>
      <c r="AE65" s="95">
        <f t="shared" si="7"/>
        <v>0.13297872340425532</v>
      </c>
      <c r="AF65">
        <f t="shared" si="8"/>
        <v>1</v>
      </c>
      <c r="AG65" s="92">
        <f t="shared" si="9"/>
        <v>1</v>
      </c>
      <c r="AH65" s="96">
        <f t="shared" si="10"/>
        <v>1</v>
      </c>
      <c r="AI65" s="97">
        <f t="shared" si="11"/>
        <v>6.25E-2</v>
      </c>
      <c r="AJ65" s="97">
        <f t="shared" si="12"/>
        <v>6.25E-2</v>
      </c>
      <c r="AK65" s="97">
        <f t="shared" si="13"/>
        <v>0.13297872340425532</v>
      </c>
    </row>
    <row r="66" spans="1:37" ht="25.4" customHeight="1" thickTop="1" thickBot="1" x14ac:dyDescent="0.3">
      <c r="A66" s="275" t="s">
        <v>132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2</v>
      </c>
      <c r="AE66" s="95">
        <f t="shared" si="7"/>
        <v>0.13297872340425532</v>
      </c>
      <c r="AF66">
        <f t="shared" si="8"/>
        <v>1</v>
      </c>
      <c r="AG66" s="92">
        <f t="shared" si="9"/>
        <v>1</v>
      </c>
      <c r="AH66" s="96">
        <f t="shared" si="10"/>
        <v>1</v>
      </c>
      <c r="AI66" s="97">
        <f t="shared" si="11"/>
        <v>6.25E-2</v>
      </c>
      <c r="AJ66" s="97">
        <f t="shared" si="12"/>
        <v>6.25E-2</v>
      </c>
      <c r="AK66" s="97">
        <f t="shared" si="13"/>
        <v>0.13297872340425532</v>
      </c>
    </row>
    <row r="67" spans="1:37" ht="25.4" customHeight="1" thickTop="1" thickBot="1" x14ac:dyDescent="0.3">
      <c r="A67" s="275" t="s">
        <v>133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2</v>
      </c>
      <c r="AE67" s="95">
        <f t="shared" si="7"/>
        <v>0.13297872340425532</v>
      </c>
      <c r="AF67">
        <f t="shared" si="8"/>
        <v>1</v>
      </c>
      <c r="AG67" s="92">
        <f t="shared" si="9"/>
        <v>1</v>
      </c>
      <c r="AH67" s="96">
        <f t="shared" si="10"/>
        <v>1</v>
      </c>
      <c r="AI67" s="97">
        <f t="shared" si="11"/>
        <v>6.25E-2</v>
      </c>
      <c r="AJ67" s="97">
        <f t="shared" si="12"/>
        <v>6.25E-2</v>
      </c>
      <c r="AK67" s="97">
        <f t="shared" si="13"/>
        <v>0.13297872340425532</v>
      </c>
    </row>
    <row r="68" spans="1:37" ht="25.4" customHeight="1" thickTop="1" x14ac:dyDescent="0.25">
      <c r="A68" s="321" t="s">
        <v>1999</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5">
        <f>SUM(AE52:AE67)</f>
        <v>2.1276595744680842</v>
      </c>
      <c r="AF68" s="65"/>
      <c r="AG68" s="98">
        <f>SUM(AG52:AG67)</f>
        <v>16</v>
      </c>
      <c r="AH68" s="99"/>
      <c r="AI68" s="100"/>
      <c r="AJ68" s="100"/>
      <c r="AK68" s="100"/>
    </row>
    <row r="69" spans="1:37" ht="25.4" customHeight="1" x14ac:dyDescent="0.25">
      <c r="A69" s="308" t="s">
        <v>2000</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5">
        <f>AE68/$AE$23*100</f>
        <v>99.999999999999957</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2" t="s">
        <v>111</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11" t="s">
        <v>99</v>
      </c>
      <c r="AE71" s="112" t="s">
        <v>9</v>
      </c>
      <c r="AF71" s="92" t="s">
        <v>1988</v>
      </c>
      <c r="AG71" s="92" t="s">
        <v>1989</v>
      </c>
      <c r="AH71" s="92" t="s">
        <v>1990</v>
      </c>
      <c r="AI71" s="93" t="s">
        <v>1991</v>
      </c>
      <c r="AJ71" s="92"/>
      <c r="AK71" s="93" t="s">
        <v>1992</v>
      </c>
    </row>
    <row r="72" spans="1:37" ht="25.4" customHeight="1" thickTop="1" thickBot="1" x14ac:dyDescent="0.3">
      <c r="A72" s="275" t="s">
        <v>134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0.42553191489361702</v>
      </c>
      <c r="AF72">
        <f>AD72/2</f>
        <v>1</v>
      </c>
      <c r="AG72" s="92">
        <f>IF(AND(AF72&gt;=0,AF72&lt;=1),1,"No aplica")</f>
        <v>1</v>
      </c>
      <c r="AH72" s="96">
        <f>AD72/(AG72*2)</f>
        <v>1</v>
      </c>
      <c r="AI72" s="97">
        <f>IF(AG72=1,AG72/$AG$77,"No aplica")</f>
        <v>0.2</v>
      </c>
      <c r="AJ72" s="97">
        <f>AF72*AI72</f>
        <v>0.2</v>
      </c>
      <c r="AK72" s="97">
        <f>AJ72*$AE$23</f>
        <v>0.42553191489361702</v>
      </c>
    </row>
    <row r="73" spans="1:37" ht="14.15" customHeight="1" thickTop="1" thickBot="1" x14ac:dyDescent="0.3">
      <c r="A73" s="275" t="s">
        <v>135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0.42553191489361702</v>
      </c>
      <c r="AF73">
        <f>AD73/2</f>
        <v>1</v>
      </c>
      <c r="AG73" s="92">
        <f>IF(AND(AF73&gt;=0,AF73&lt;=1),1,"No aplica")</f>
        <v>1</v>
      </c>
      <c r="AH73" s="96">
        <f>AD73/(AG73*2)</f>
        <v>1</v>
      </c>
      <c r="AI73" s="97">
        <f>IF(AG73=1,AG73/$AG$77,"No aplica")</f>
        <v>0.2</v>
      </c>
      <c r="AJ73" s="97">
        <f>AF73*AI73</f>
        <v>0.2</v>
      </c>
      <c r="AK73" s="97">
        <f>AJ73*$AE$23</f>
        <v>0.42553191489361702</v>
      </c>
    </row>
    <row r="74" spans="1:37" ht="13.5" customHeight="1" thickTop="1" thickBot="1" x14ac:dyDescent="0.3">
      <c r="A74" s="275" t="s">
        <v>136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0.42553191489361702</v>
      </c>
      <c r="AF74">
        <f>AD74/2</f>
        <v>1</v>
      </c>
      <c r="AG74" s="92">
        <f>IF(AND(AF74&gt;=0,AF74&lt;=1),1,"No aplica")</f>
        <v>1</v>
      </c>
      <c r="AH74" s="96">
        <f>AD74/(AG74*2)</f>
        <v>1</v>
      </c>
      <c r="AI74" s="97">
        <f>IF(AG74=1,AG74/$AG$77,"No aplica")</f>
        <v>0.2</v>
      </c>
      <c r="AJ74" s="97">
        <f>AF74*AI74</f>
        <v>0.2</v>
      </c>
      <c r="AK74" s="97">
        <f>AJ74*$AE$23</f>
        <v>0.42553191489361702</v>
      </c>
    </row>
    <row r="75" spans="1:37" ht="25.4" customHeight="1" thickTop="1" thickBot="1" x14ac:dyDescent="0.3">
      <c r="A75" s="275" t="s">
        <v>137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2</v>
      </c>
      <c r="AE75" s="95">
        <f>IF(AG75=1,AK75,AG75)</f>
        <v>0.42553191489361702</v>
      </c>
      <c r="AF75">
        <f>AD75/2</f>
        <v>1</v>
      </c>
      <c r="AG75" s="92">
        <f>IF(AND(AF75&gt;=0,AF75&lt;=1),1,"No aplica")</f>
        <v>1</v>
      </c>
      <c r="AH75" s="96">
        <f>AD75/(AG75*2)</f>
        <v>1</v>
      </c>
      <c r="AI75" s="97">
        <f>IF(AG75=1,AG75/$AG$77,"No aplica")</f>
        <v>0.2</v>
      </c>
      <c r="AJ75" s="97">
        <f>AF75*AI75</f>
        <v>0.2</v>
      </c>
      <c r="AK75" s="97">
        <f>AJ75*$AE$23</f>
        <v>0.42553191489361702</v>
      </c>
    </row>
    <row r="76" spans="1:37" ht="14.15" customHeight="1" thickTop="1" thickBot="1" x14ac:dyDescent="0.3">
      <c r="A76" s="275" t="s">
        <v>138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2</v>
      </c>
      <c r="AE76" s="95">
        <f>IF(AG76=1,AK76,AG76)</f>
        <v>0.42553191489361702</v>
      </c>
      <c r="AF76">
        <f>AD76/2</f>
        <v>1</v>
      </c>
      <c r="AG76" s="92">
        <f>IF(AND(AF76&gt;=0,AF76&lt;=1),1,"No aplica")</f>
        <v>1</v>
      </c>
      <c r="AH76" s="96">
        <f>AD76/(AG76*2)</f>
        <v>1</v>
      </c>
      <c r="AI76" s="97">
        <f>IF(AG76=1,AG76/$AG$77,"No aplica")</f>
        <v>0.2</v>
      </c>
      <c r="AJ76" s="97">
        <f>AF76*AI76</f>
        <v>0.2</v>
      </c>
      <c r="AK76" s="97">
        <f>AJ76*$AE$23</f>
        <v>0.42553191489361702</v>
      </c>
    </row>
    <row r="77" spans="1:37" ht="13.5" customHeight="1" thickTop="1" x14ac:dyDescent="0.25">
      <c r="A77" s="321" t="s">
        <v>2001</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5">
        <f>SUM(AE72:AE76)</f>
        <v>2.1276595744680851</v>
      </c>
      <c r="AF77" s="65"/>
      <c r="AG77" s="98">
        <f>SUM(AG72:AG76)</f>
        <v>5</v>
      </c>
      <c r="AH77" s="99"/>
      <c r="AI77" s="100"/>
      <c r="AJ77" s="100"/>
      <c r="AK77" s="100"/>
    </row>
    <row r="78" spans="1:37" ht="25.4" customHeight="1" x14ac:dyDescent="0.25">
      <c r="A78" s="308" t="s">
        <v>2002</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2003</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2" t="s">
        <v>76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69" t="s">
        <v>99</v>
      </c>
      <c r="AE84" s="113" t="s">
        <v>9</v>
      </c>
      <c r="AF84" s="92" t="s">
        <v>1988</v>
      </c>
      <c r="AG84" s="92" t="s">
        <v>1989</v>
      </c>
      <c r="AH84" s="92" t="s">
        <v>1990</v>
      </c>
      <c r="AI84" s="93" t="s">
        <v>1991</v>
      </c>
      <c r="AJ84" s="92"/>
      <c r="AK84" s="93" t="s">
        <v>1992</v>
      </c>
    </row>
    <row r="85" spans="1:37" ht="25.4" customHeight="1" thickTop="1" thickBot="1" x14ac:dyDescent="0.3">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2</v>
      </c>
      <c r="AE85" s="95">
        <f t="shared" ref="AE85:AE89" si="14">IF(AG85=1,AK85,AG85)</f>
        <v>0.42553191489361702</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0.42553191489361702</v>
      </c>
    </row>
    <row r="86" spans="1:37" ht="25.4" customHeight="1" thickTop="1" thickBot="1" x14ac:dyDescent="0.3">
      <c r="A86" s="275" t="s">
        <v>141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2</v>
      </c>
      <c r="AE86" s="95">
        <f t="shared" si="14"/>
        <v>0.42553191489361702</v>
      </c>
      <c r="AF86">
        <f t="shared" si="15"/>
        <v>1</v>
      </c>
      <c r="AG86" s="92">
        <f t="shared" si="16"/>
        <v>1</v>
      </c>
      <c r="AH86" s="96">
        <f t="shared" si="17"/>
        <v>1</v>
      </c>
      <c r="AI86" s="97">
        <f>IF(AG86=1,AG86/$AG$90,"No aplica")</f>
        <v>0.2</v>
      </c>
      <c r="AJ86" s="97">
        <f t="shared" si="18"/>
        <v>0.2</v>
      </c>
      <c r="AK86" s="97">
        <f t="shared" si="19"/>
        <v>0.42553191489361702</v>
      </c>
    </row>
    <row r="87" spans="1:37" ht="25.4" customHeight="1" thickTop="1" thickBot="1" x14ac:dyDescent="0.3">
      <c r="A87" s="275" t="s">
        <v>120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2</v>
      </c>
      <c r="AE87" s="95">
        <f t="shared" si="14"/>
        <v>0.42553191489361702</v>
      </c>
      <c r="AF87">
        <f t="shared" si="15"/>
        <v>1</v>
      </c>
      <c r="AG87" s="92">
        <f t="shared" si="16"/>
        <v>1</v>
      </c>
      <c r="AH87" s="96">
        <f t="shared" si="17"/>
        <v>1</v>
      </c>
      <c r="AI87" s="97">
        <f>IF(AG87=1,AG87/$AG$90,"No aplica")</f>
        <v>0.2</v>
      </c>
      <c r="AJ87" s="97">
        <f t="shared" si="18"/>
        <v>0.2</v>
      </c>
      <c r="AK87" s="97">
        <f t="shared" si="19"/>
        <v>0.42553191489361702</v>
      </c>
    </row>
    <row r="88" spans="1:37" ht="25.4" customHeight="1" thickTop="1" thickBot="1" x14ac:dyDescent="0.3">
      <c r="A88" s="275" t="s">
        <v>142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2</v>
      </c>
      <c r="AE88" s="95">
        <f t="shared" si="14"/>
        <v>0.42553191489361702</v>
      </c>
      <c r="AF88">
        <f t="shared" si="15"/>
        <v>1</v>
      </c>
      <c r="AG88" s="92">
        <f t="shared" si="16"/>
        <v>1</v>
      </c>
      <c r="AH88" s="96">
        <f t="shared" si="17"/>
        <v>1</v>
      </c>
      <c r="AI88" s="97">
        <f>IF(AG88=1,AG88/$AG$90,"No aplica")</f>
        <v>0.2</v>
      </c>
      <c r="AJ88" s="97">
        <f t="shared" si="18"/>
        <v>0.2</v>
      </c>
      <c r="AK88" s="97">
        <f t="shared" si="19"/>
        <v>0.42553191489361702</v>
      </c>
    </row>
    <row r="89" spans="1:37" ht="25.4" customHeight="1" thickTop="1" thickBot="1" x14ac:dyDescent="0.3">
      <c r="A89" s="275" t="s">
        <v>143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2</v>
      </c>
      <c r="AE89" s="95">
        <f t="shared" si="14"/>
        <v>0.42553191489361702</v>
      </c>
      <c r="AF89">
        <f t="shared" si="15"/>
        <v>1</v>
      </c>
      <c r="AG89" s="92">
        <f t="shared" si="16"/>
        <v>1</v>
      </c>
      <c r="AH89" s="96">
        <f t="shared" si="17"/>
        <v>1</v>
      </c>
      <c r="AI89" s="97">
        <f>IF(AG89=1,AG89/$AG$90,"No aplica")</f>
        <v>0.2</v>
      </c>
      <c r="AJ89" s="97">
        <f t="shared" si="18"/>
        <v>0.2</v>
      </c>
      <c r="AK89" s="97">
        <f t="shared" si="19"/>
        <v>0.42553191489361702</v>
      </c>
    </row>
    <row r="90" spans="1:37" ht="25.4" customHeight="1" thickTop="1" x14ac:dyDescent="0.25">
      <c r="A90" s="321" t="s">
        <v>2004</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5">
        <f>SUM(AE85:AE89)</f>
        <v>2.1276595744680851</v>
      </c>
      <c r="AF90" s="65"/>
      <c r="AG90" s="98">
        <f>SUM(AG85:AG89)</f>
        <v>5</v>
      </c>
      <c r="AH90" s="99"/>
      <c r="AI90" s="100"/>
      <c r="AJ90" s="100"/>
      <c r="AK90" s="100"/>
    </row>
    <row r="91" spans="1:37" ht="25.4" customHeight="1" x14ac:dyDescent="0.25">
      <c r="A91" s="308" t="s">
        <v>2005</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2" t="s">
        <v>111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11" t="s">
        <v>99</v>
      </c>
      <c r="AE93" s="112" t="s">
        <v>9</v>
      </c>
      <c r="AF93" s="92" t="s">
        <v>1988</v>
      </c>
      <c r="AG93" s="92" t="s">
        <v>1989</v>
      </c>
      <c r="AH93" s="92" t="s">
        <v>1990</v>
      </c>
      <c r="AI93" s="93" t="s">
        <v>1991</v>
      </c>
      <c r="AJ93" s="92"/>
      <c r="AK93" s="93" t="s">
        <v>1992</v>
      </c>
    </row>
    <row r="94" spans="1:37" ht="25.4" customHeight="1" thickTop="1" thickBot="1" x14ac:dyDescent="0.3">
      <c r="A94" s="275" t="s">
        <v>144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2</v>
      </c>
      <c r="AE94" s="95">
        <f>IF(AG94=1,AK94,AG94)</f>
        <v>0.42553191489361702</v>
      </c>
      <c r="AF94">
        <f>AD94/2</f>
        <v>1</v>
      </c>
      <c r="AG94" s="92">
        <f>IF(AND(AF94&gt;=0,AF94&lt;=1),1,"No aplica")</f>
        <v>1</v>
      </c>
      <c r="AH94" s="96">
        <f>AD94/(AG94*2)</f>
        <v>1</v>
      </c>
      <c r="AI94" s="97">
        <f>IF(AG94=1,AG94/$AG$99,"No aplica")</f>
        <v>0.2</v>
      </c>
      <c r="AJ94" s="97">
        <f>AF94*AI94</f>
        <v>0.2</v>
      </c>
      <c r="AK94" s="97">
        <f>AJ94*$AE$23</f>
        <v>0.42553191489361702</v>
      </c>
    </row>
    <row r="95" spans="1:37" ht="25.4" customHeight="1" thickTop="1" thickBot="1" x14ac:dyDescent="0.3">
      <c r="A95" s="275" t="s">
        <v>145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2</v>
      </c>
      <c r="AE95" s="95">
        <f>IF(AG95=1,AK95,AG95)</f>
        <v>0.42553191489361702</v>
      </c>
      <c r="AF95">
        <f>AD95/2</f>
        <v>1</v>
      </c>
      <c r="AG95" s="92">
        <f>IF(AND(AF95&gt;=0,AF95&lt;=1),1,"No aplica")</f>
        <v>1</v>
      </c>
      <c r="AH95" s="96">
        <f>AD95/(AG95*2)</f>
        <v>1</v>
      </c>
      <c r="AI95" s="97">
        <f>IF(AG95=1,AG95/$AG$99,"No aplica")</f>
        <v>0.2</v>
      </c>
      <c r="AJ95" s="97">
        <f>AF95*AI95</f>
        <v>0.2</v>
      </c>
      <c r="AK95" s="97">
        <f>AJ95*$AE$23</f>
        <v>0.42553191489361702</v>
      </c>
    </row>
    <row r="96" spans="1:37" ht="25.4" customHeight="1" thickTop="1" thickBot="1" x14ac:dyDescent="0.3">
      <c r="A96" s="275" t="s">
        <v>146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2</v>
      </c>
      <c r="AE96" s="95">
        <f>IF(AG96=1,AK96,AG96)</f>
        <v>0.42553191489361702</v>
      </c>
      <c r="AF96">
        <f>AD96/2</f>
        <v>1</v>
      </c>
      <c r="AG96" s="92">
        <f>IF(AND(AF96&gt;=0,AF96&lt;=1),1,"No aplica")</f>
        <v>1</v>
      </c>
      <c r="AH96" s="96">
        <f>AD96/(AG96*2)</f>
        <v>1</v>
      </c>
      <c r="AI96" s="97">
        <f>IF(AG96=1,AG96/$AG$99,"No aplica")</f>
        <v>0.2</v>
      </c>
      <c r="AJ96" s="97">
        <f>AF96*AI96</f>
        <v>0.2</v>
      </c>
      <c r="AK96" s="97">
        <f>AJ96*$AE$23</f>
        <v>0.42553191489361702</v>
      </c>
    </row>
    <row r="97" spans="1:37" ht="25.4" customHeight="1" thickTop="1" thickBot="1" x14ac:dyDescent="0.3">
      <c r="A97" s="275" t="s">
        <v>147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2</v>
      </c>
      <c r="AE97" s="95">
        <f>IF(AG97=1,AK97,AG97)</f>
        <v>0.42553191489361702</v>
      </c>
      <c r="AF97">
        <f>AD97/2</f>
        <v>1</v>
      </c>
      <c r="AG97" s="92">
        <f>IF(AND(AF97&gt;=0,AF97&lt;=1),1,"No aplica")</f>
        <v>1</v>
      </c>
      <c r="AH97" s="96">
        <f>AD97/(AG97*2)</f>
        <v>1</v>
      </c>
      <c r="AI97" s="97">
        <f>IF(AG97=1,AG97/$AG$99,"No aplica")</f>
        <v>0.2</v>
      </c>
      <c r="AJ97" s="97">
        <f>AF97*AI97</f>
        <v>0.2</v>
      </c>
      <c r="AK97" s="97">
        <f>AJ97*$AE$23</f>
        <v>0.42553191489361702</v>
      </c>
    </row>
    <row r="98" spans="1:37" ht="25.4" customHeight="1" thickTop="1" thickBot="1" x14ac:dyDescent="0.3">
      <c r="A98" s="275" t="s">
        <v>148</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2</v>
      </c>
      <c r="AE98" s="95">
        <f>IF(AG98=1,AK98,AG98)</f>
        <v>0.42553191489361702</v>
      </c>
      <c r="AF98">
        <f>AD98/2</f>
        <v>1</v>
      </c>
      <c r="AG98" s="92">
        <f>IF(AND(AF98&gt;=0,AF98&lt;=1),1,"No aplica")</f>
        <v>1</v>
      </c>
      <c r="AH98" s="96">
        <f>AD98/(AG98*2)</f>
        <v>1</v>
      </c>
      <c r="AI98" s="97">
        <f>IF(AG98=1,AG98/$AG$99,"No aplica")</f>
        <v>0.2</v>
      </c>
      <c r="AJ98" s="97">
        <f>AF98*AI98</f>
        <v>0.2</v>
      </c>
      <c r="AK98" s="97">
        <f>AJ98*$AE$23</f>
        <v>0.42553191489361702</v>
      </c>
    </row>
    <row r="99" spans="1:37" ht="25.4" customHeight="1" thickTop="1" x14ac:dyDescent="0.25">
      <c r="A99" s="321" t="s">
        <v>2006</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5">
        <f>SUM(AE94:AE98)</f>
        <v>2.1276595744680851</v>
      </c>
      <c r="AF99" s="65"/>
      <c r="AG99" s="98">
        <f>SUM(AG94:AG98)</f>
        <v>5</v>
      </c>
      <c r="AH99" s="99"/>
      <c r="AI99" s="100"/>
      <c r="AJ99" s="100"/>
      <c r="AK99" s="100"/>
    </row>
    <row r="100" spans="1:37" ht="25.4" customHeight="1" x14ac:dyDescent="0.25">
      <c r="A100" s="308" t="s">
        <v>2007</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2008</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2" t="s">
        <v>76</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69" t="s">
        <v>99</v>
      </c>
      <c r="AE106" s="113" t="s">
        <v>9</v>
      </c>
      <c r="AF106" s="92" t="s">
        <v>1988</v>
      </c>
      <c r="AG106" s="92" t="s">
        <v>1989</v>
      </c>
      <c r="AH106" s="92" t="s">
        <v>1990</v>
      </c>
      <c r="AI106" s="93" t="s">
        <v>1991</v>
      </c>
      <c r="AJ106" s="92"/>
      <c r="AK106" s="93" t="s">
        <v>1992</v>
      </c>
    </row>
    <row r="107" spans="1:37" ht="25.4" customHeight="1" thickTop="1" thickBot="1" x14ac:dyDescent="0.3">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4" customHeight="1" thickTop="1" thickBot="1" x14ac:dyDescent="0.3">
      <c r="A108" s="275" t="s">
        <v>141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275" t="s">
        <v>151</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275" t="s">
        <v>152</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275" t="s">
        <v>153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thickBot="1" x14ac:dyDescent="0.3">
      <c r="A112" s="275" t="s">
        <v>154</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4" customHeight="1" thickTop="1" thickBot="1" x14ac:dyDescent="0.3">
      <c r="A113" s="275" t="s">
        <v>155</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4" customHeight="1" thickTop="1" thickBot="1" x14ac:dyDescent="0.3">
      <c r="A114" s="275" t="s">
        <v>156</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4" customHeight="1" thickTop="1" x14ac:dyDescent="0.25">
      <c r="A115" s="321" t="s">
        <v>2009</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5">
        <f>SUM(AE107:AE114)</f>
        <v>2.1276595744680851</v>
      </c>
      <c r="AF115" s="65"/>
      <c r="AG115" s="98">
        <f>SUM(AG107:AG114)</f>
        <v>8</v>
      </c>
      <c r="AH115" s="99"/>
      <c r="AI115" s="100"/>
      <c r="AJ115" s="100"/>
      <c r="AK115" s="100"/>
    </row>
    <row r="116" spans="1:37" ht="25.4" customHeight="1" x14ac:dyDescent="0.25">
      <c r="A116" s="308" t="s">
        <v>2010</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2" t="s">
        <v>111</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11" t="s">
        <v>99</v>
      </c>
      <c r="AE118" s="112" t="s">
        <v>9</v>
      </c>
      <c r="AF118" s="92" t="s">
        <v>1988</v>
      </c>
      <c r="AG118" s="92" t="s">
        <v>1989</v>
      </c>
      <c r="AH118" s="92" t="s">
        <v>1990</v>
      </c>
      <c r="AI118" s="93" t="s">
        <v>1991</v>
      </c>
      <c r="AJ118" s="92"/>
      <c r="AK118" s="93" t="s">
        <v>1992</v>
      </c>
    </row>
    <row r="119" spans="1:37" ht="25.4" customHeight="1" thickTop="1" thickBot="1" x14ac:dyDescent="0.3">
      <c r="A119" s="275" t="s">
        <v>157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4" customHeight="1" thickTop="1" thickBot="1" x14ac:dyDescent="0.3">
      <c r="A120" s="275" t="s">
        <v>158</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4" customHeight="1" thickTop="1" thickBot="1" x14ac:dyDescent="0.3">
      <c r="A121" s="275" t="s">
        <v>159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4" customHeight="1" thickTop="1" thickBot="1" x14ac:dyDescent="0.3">
      <c r="A122" s="275" t="s">
        <v>160</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4" customHeight="1" thickTop="1" thickBot="1" x14ac:dyDescent="0.3">
      <c r="A123" s="275" t="s">
        <v>161</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4" customHeight="1" thickTop="1" x14ac:dyDescent="0.25">
      <c r="A124" s="321" t="s">
        <v>2011</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5">
        <f>SUM(AE119:AE123)</f>
        <v>2.1276595744680851</v>
      </c>
      <c r="AF124" s="65"/>
      <c r="AG124" s="98">
        <f>SUM(AG119:AG123)</f>
        <v>5</v>
      </c>
      <c r="AH124" s="99"/>
      <c r="AI124" s="100"/>
      <c r="AJ124" s="100"/>
      <c r="AK124" s="100"/>
    </row>
    <row r="125" spans="1:37" ht="25.4" customHeight="1" x14ac:dyDescent="0.25">
      <c r="A125" s="308" t="s">
        <v>2012</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162</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2" t="s">
        <v>76</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69" t="s">
        <v>99</v>
      </c>
      <c r="AE131" s="113" t="s">
        <v>9</v>
      </c>
      <c r="AF131" s="92" t="s">
        <v>1988</v>
      </c>
      <c r="AG131" s="92" t="s">
        <v>1989</v>
      </c>
      <c r="AH131" s="92" t="s">
        <v>1990</v>
      </c>
      <c r="AI131" s="93" t="s">
        <v>1991</v>
      </c>
      <c r="AJ131" s="92"/>
      <c r="AK131" s="93" t="s">
        <v>1992</v>
      </c>
    </row>
    <row r="132" spans="1:37" ht="25.4" customHeight="1" thickTop="1" thickBot="1" x14ac:dyDescent="0.3">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4" customHeight="1" thickTop="1" thickBot="1" x14ac:dyDescent="0.3">
      <c r="A133" s="275" t="s">
        <v>141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275" t="s">
        <v>164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275" t="s">
        <v>165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275" t="s">
        <v>166</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275" t="s">
        <v>167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275" t="s">
        <v>168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275" t="s">
        <v>169</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275" t="s">
        <v>170</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275" t="s">
        <v>171</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275" t="s">
        <v>172</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275" t="s">
        <v>173</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thickBot="1" x14ac:dyDescent="0.3">
      <c r="A144" s="275" t="s">
        <v>174</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4" customHeight="1" thickTop="1" thickBot="1" x14ac:dyDescent="0.3">
      <c r="A145" s="275" t="s">
        <v>175</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4" customHeight="1" thickTop="1" thickBot="1" x14ac:dyDescent="0.3">
      <c r="A146" s="275" t="s">
        <v>176</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4" customHeight="1" thickTop="1" x14ac:dyDescent="0.25">
      <c r="A147" s="321" t="s">
        <v>2013</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5">
        <f>SUM(AE132:AE146)</f>
        <v>2.1276595744680851</v>
      </c>
      <c r="AF147" s="65"/>
      <c r="AG147" s="98">
        <f>SUM(AG132:AG146)</f>
        <v>15</v>
      </c>
      <c r="AH147" s="99"/>
      <c r="AI147" s="100"/>
      <c r="AJ147" s="100"/>
      <c r="AK147" s="100"/>
    </row>
    <row r="148" spans="1:37" ht="25.4" customHeight="1" x14ac:dyDescent="0.25">
      <c r="A148" s="308" t="s">
        <v>2014</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2" t="s">
        <v>111</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11" t="s">
        <v>99</v>
      </c>
      <c r="AE150" s="112" t="s">
        <v>9</v>
      </c>
      <c r="AF150" s="92" t="s">
        <v>1988</v>
      </c>
      <c r="AG150" s="92" t="s">
        <v>1989</v>
      </c>
      <c r="AH150" s="92" t="s">
        <v>1990</v>
      </c>
      <c r="AI150" s="93" t="s">
        <v>1991</v>
      </c>
      <c r="AJ150" s="92"/>
      <c r="AK150" s="93" t="s">
        <v>1992</v>
      </c>
    </row>
    <row r="151" spans="1:37" ht="25.4" customHeight="1" thickTop="1" thickBot="1" x14ac:dyDescent="0.3">
      <c r="A151" s="275" t="s">
        <v>177</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4" customHeight="1" thickTop="1" thickBot="1" x14ac:dyDescent="0.3">
      <c r="A152" s="275" t="s">
        <v>178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4" customHeight="1" thickTop="1" thickBot="1" x14ac:dyDescent="0.3">
      <c r="A153" s="275" t="s">
        <v>179</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4" customHeight="1" thickTop="1" thickBot="1" x14ac:dyDescent="0.3">
      <c r="A154" s="275" t="s">
        <v>180</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4" customHeight="1" thickTop="1" thickBot="1" x14ac:dyDescent="0.3">
      <c r="A155" s="275" t="s">
        <v>181</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4" customHeight="1" thickTop="1" x14ac:dyDescent="0.25">
      <c r="A156" s="321" t="s">
        <v>2015</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5">
        <f>SUM(AE151:AE155)</f>
        <v>2.1276595744680851</v>
      </c>
      <c r="AF156" s="65"/>
      <c r="AG156" s="98">
        <f>SUM(AG151:AG155)</f>
        <v>5</v>
      </c>
      <c r="AH156" s="99"/>
      <c r="AI156" s="100"/>
      <c r="AJ156" s="100"/>
      <c r="AK156" s="100"/>
    </row>
    <row r="157" spans="1:37" ht="25.4" customHeight="1" x14ac:dyDescent="0.25">
      <c r="A157" s="308" t="s">
        <v>2016</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182</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2" t="s">
        <v>76</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69" t="s">
        <v>99</v>
      </c>
      <c r="AE163" s="113" t="s">
        <v>9</v>
      </c>
      <c r="AF163" s="92" t="s">
        <v>1988</v>
      </c>
      <c r="AG163" s="92" t="s">
        <v>1989</v>
      </c>
      <c r="AH163" s="92" t="s">
        <v>1990</v>
      </c>
      <c r="AI163" s="93" t="s">
        <v>1991</v>
      </c>
      <c r="AJ163" s="92"/>
      <c r="AK163" s="93" t="s">
        <v>1992</v>
      </c>
    </row>
    <row r="164" spans="1:37" ht="25.4" customHeight="1" thickTop="1" thickBot="1" x14ac:dyDescent="0.3">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2</v>
      </c>
      <c r="AE164" s="95">
        <f t="shared" ref="AE164:AE179" si="34">IF(AG164=1,AK164,AG164)</f>
        <v>0.13297872340425532</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0.13297872340425532</v>
      </c>
    </row>
    <row r="165" spans="1:37" ht="25.4" customHeight="1" thickTop="1" thickBot="1" x14ac:dyDescent="0.3">
      <c r="A165" s="275" t="s">
        <v>184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4" customHeight="1" thickTop="1" thickBot="1" x14ac:dyDescent="0.3">
      <c r="A166" s="275" t="s">
        <v>185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4" customHeight="1" thickTop="1" thickBot="1" x14ac:dyDescent="0.3">
      <c r="A167" s="275" t="s">
        <v>186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4" customHeight="1" thickTop="1" thickBot="1" x14ac:dyDescent="0.3">
      <c r="A168" s="275" t="s">
        <v>187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4" customHeight="1" thickTop="1" thickBot="1" x14ac:dyDescent="0.3">
      <c r="A169" s="275" t="s">
        <v>188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4" customHeight="1" thickTop="1" thickBot="1" x14ac:dyDescent="0.3">
      <c r="A170" s="275" t="s">
        <v>189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4" customHeight="1" thickTop="1" thickBot="1" x14ac:dyDescent="0.3">
      <c r="A171" s="275" t="s">
        <v>190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4" customHeight="1" thickTop="1" thickBot="1" x14ac:dyDescent="0.3">
      <c r="A172" s="275" t="s">
        <v>191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4" customHeight="1" thickTop="1" thickBot="1" x14ac:dyDescent="0.3">
      <c r="A173" s="275" t="s">
        <v>192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4" customHeight="1" thickTop="1" thickBot="1" x14ac:dyDescent="0.3">
      <c r="A174" s="275" t="s">
        <v>193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4" customHeight="1" thickTop="1" thickBot="1" x14ac:dyDescent="0.3">
      <c r="A175" s="275" t="s">
        <v>194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4" customHeight="1" thickTop="1" thickBot="1" x14ac:dyDescent="0.3">
      <c r="A176" s="275" t="s">
        <v>195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4" customHeight="1" thickTop="1" thickBot="1" x14ac:dyDescent="0.3">
      <c r="A177" s="275" t="s">
        <v>196</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2</v>
      </c>
      <c r="AE177" s="95">
        <f t="shared" si="34"/>
        <v>0.13297872340425532</v>
      </c>
      <c r="AF177">
        <f t="shared" si="35"/>
        <v>1</v>
      </c>
      <c r="AG177" s="92">
        <f t="shared" si="36"/>
        <v>1</v>
      </c>
      <c r="AH177" s="96">
        <f t="shared" si="37"/>
        <v>1</v>
      </c>
      <c r="AI177" s="97">
        <f t="shared" si="38"/>
        <v>6.25E-2</v>
      </c>
      <c r="AJ177" s="97">
        <f t="shared" si="39"/>
        <v>6.25E-2</v>
      </c>
      <c r="AK177" s="97">
        <f t="shared" si="40"/>
        <v>0.13297872340425532</v>
      </c>
    </row>
    <row r="178" spans="1:37" ht="25.4" customHeight="1" thickTop="1" thickBot="1" x14ac:dyDescent="0.3">
      <c r="A178" s="275" t="s">
        <v>197</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2</v>
      </c>
      <c r="AE178" s="95">
        <f t="shared" si="34"/>
        <v>0.13297872340425532</v>
      </c>
      <c r="AF178">
        <f t="shared" si="35"/>
        <v>1</v>
      </c>
      <c r="AG178" s="92">
        <f t="shared" si="36"/>
        <v>1</v>
      </c>
      <c r="AH178" s="96">
        <f t="shared" si="37"/>
        <v>1</v>
      </c>
      <c r="AI178" s="97">
        <f t="shared" si="38"/>
        <v>6.25E-2</v>
      </c>
      <c r="AJ178" s="97">
        <f t="shared" si="39"/>
        <v>6.25E-2</v>
      </c>
      <c r="AK178" s="97">
        <f t="shared" si="40"/>
        <v>0.13297872340425532</v>
      </c>
    </row>
    <row r="179" spans="1:37" ht="25.4" customHeight="1" thickTop="1" thickBot="1" x14ac:dyDescent="0.3">
      <c r="A179" s="275" t="s">
        <v>198</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2</v>
      </c>
      <c r="AE179" s="95">
        <f t="shared" si="34"/>
        <v>0.13297872340425532</v>
      </c>
      <c r="AF179">
        <f t="shared" si="35"/>
        <v>1</v>
      </c>
      <c r="AG179" s="92">
        <f t="shared" si="36"/>
        <v>1</v>
      </c>
      <c r="AH179" s="96">
        <f t="shared" si="37"/>
        <v>1</v>
      </c>
      <c r="AI179" s="97">
        <f t="shared" si="38"/>
        <v>6.25E-2</v>
      </c>
      <c r="AJ179" s="97">
        <f t="shared" si="39"/>
        <v>6.25E-2</v>
      </c>
      <c r="AK179" s="97">
        <f t="shared" si="40"/>
        <v>0.13297872340425532</v>
      </c>
    </row>
    <row r="180" spans="1:37" ht="25.4" customHeight="1" thickTop="1" x14ac:dyDescent="0.25">
      <c r="A180" s="321" t="s">
        <v>2017</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5">
        <f>SUM(AE164:AE179)</f>
        <v>2.1276595744680842</v>
      </c>
      <c r="AF180" s="65"/>
      <c r="AG180" s="98">
        <f>SUM(AG164:AG179)</f>
        <v>16</v>
      </c>
      <c r="AH180" s="99"/>
      <c r="AI180" s="100"/>
      <c r="AJ180" s="100"/>
      <c r="AK180" s="100"/>
    </row>
    <row r="181" spans="1:37" ht="25.4" customHeight="1" x14ac:dyDescent="0.25">
      <c r="A181" s="308" t="s">
        <v>2018</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5">
        <f>AE180/$AE$23*100</f>
        <v>99.999999999999957</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2" t="s">
        <v>111</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11" t="s">
        <v>99</v>
      </c>
      <c r="AE183" s="112" t="s">
        <v>9</v>
      </c>
      <c r="AF183" s="92" t="s">
        <v>1988</v>
      </c>
      <c r="AG183" s="92" t="s">
        <v>1989</v>
      </c>
      <c r="AH183" s="92" t="s">
        <v>1990</v>
      </c>
      <c r="AI183" s="93" t="s">
        <v>1991</v>
      </c>
      <c r="AJ183" s="92"/>
      <c r="AK183" s="93" t="s">
        <v>1992</v>
      </c>
    </row>
    <row r="184" spans="1:37" ht="25.4" customHeight="1" thickTop="1" thickBot="1" x14ac:dyDescent="0.3">
      <c r="A184" s="275" t="s">
        <v>199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2</v>
      </c>
      <c r="AE184" s="95">
        <f>IF(AG184=1,AK184,AG184)</f>
        <v>0.42553191489361702</v>
      </c>
      <c r="AF184">
        <f>AD184/2</f>
        <v>1</v>
      </c>
      <c r="AG184" s="92">
        <f>IF(AND(AF184&gt;=0,AF184&lt;=1),1,"No aplica")</f>
        <v>1</v>
      </c>
      <c r="AH184" s="96">
        <f>AD184/(AG184*2)</f>
        <v>1</v>
      </c>
      <c r="AI184" s="97">
        <f>IF(AG184=1,AG184/$AG$189,"No aplica")</f>
        <v>0.2</v>
      </c>
      <c r="AJ184" s="97">
        <f>AF184*AI184</f>
        <v>0.2</v>
      </c>
      <c r="AK184" s="97">
        <f>AJ184*$AE$23</f>
        <v>0.42553191489361702</v>
      </c>
    </row>
    <row r="185" spans="1:37" ht="25.4" customHeight="1" thickTop="1" thickBot="1" x14ac:dyDescent="0.3">
      <c r="A185" s="275" t="s">
        <v>200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2</v>
      </c>
      <c r="AE185" s="95">
        <f>IF(AG185=1,AK185,AG185)</f>
        <v>0.42553191489361702</v>
      </c>
      <c r="AF185">
        <f>AD185/2</f>
        <v>1</v>
      </c>
      <c r="AG185" s="92">
        <f>IF(AND(AF185&gt;=0,AF185&lt;=1),1,"No aplica")</f>
        <v>1</v>
      </c>
      <c r="AH185" s="96">
        <f>AD185/(AG185*2)</f>
        <v>1</v>
      </c>
      <c r="AI185" s="97">
        <f>IF(AG185=1,AG185/$AG$189,"No aplica")</f>
        <v>0.2</v>
      </c>
      <c r="AJ185" s="97">
        <f>AF185*AI185</f>
        <v>0.2</v>
      </c>
      <c r="AK185" s="97">
        <f>AJ185*$AE$23</f>
        <v>0.42553191489361702</v>
      </c>
    </row>
    <row r="186" spans="1:37" ht="25.4" customHeight="1" thickTop="1" thickBot="1" x14ac:dyDescent="0.3">
      <c r="A186" s="275" t="s">
        <v>201</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2</v>
      </c>
      <c r="AE186" s="95">
        <f>IF(AG186=1,AK186,AG186)</f>
        <v>0.42553191489361702</v>
      </c>
      <c r="AF186">
        <f>AD186/2</f>
        <v>1</v>
      </c>
      <c r="AG186" s="92">
        <f>IF(AND(AF186&gt;=0,AF186&lt;=1),1,"No aplica")</f>
        <v>1</v>
      </c>
      <c r="AH186" s="96">
        <f>AD186/(AG186*2)</f>
        <v>1</v>
      </c>
      <c r="AI186" s="97">
        <f>IF(AG186=1,AG186/$AG$189,"No aplica")</f>
        <v>0.2</v>
      </c>
      <c r="AJ186" s="97">
        <f>AF186*AI186</f>
        <v>0.2</v>
      </c>
      <c r="AK186" s="97">
        <f>AJ186*$AE$23</f>
        <v>0.42553191489361702</v>
      </c>
    </row>
    <row r="187" spans="1:37" ht="25.4" customHeight="1" thickTop="1" thickBot="1" x14ac:dyDescent="0.3">
      <c r="A187" s="275" t="s">
        <v>202</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2</v>
      </c>
      <c r="AE187" s="95">
        <f>IF(AG187=1,AK187,AG187)</f>
        <v>0.42553191489361702</v>
      </c>
      <c r="AF187">
        <f>AD187/2</f>
        <v>1</v>
      </c>
      <c r="AG187" s="92">
        <f>IF(AND(AF187&gt;=0,AF187&lt;=1),1,"No aplica")</f>
        <v>1</v>
      </c>
      <c r="AH187" s="96">
        <f>AD187/(AG187*2)</f>
        <v>1</v>
      </c>
      <c r="AI187" s="97">
        <f>IF(AG187=1,AG187/$AG$189,"No aplica")</f>
        <v>0.2</v>
      </c>
      <c r="AJ187" s="97">
        <f>AF187*AI187</f>
        <v>0.2</v>
      </c>
      <c r="AK187" s="97">
        <f>AJ187*$AE$23</f>
        <v>0.42553191489361702</v>
      </c>
    </row>
    <row r="188" spans="1:37" ht="25.4" customHeight="1" thickTop="1" thickBot="1" x14ac:dyDescent="0.3">
      <c r="A188" s="275" t="s">
        <v>203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2</v>
      </c>
      <c r="AE188" s="95">
        <f>IF(AG188=1,AK188,AG188)</f>
        <v>0.42553191489361702</v>
      </c>
      <c r="AF188">
        <f>AD188/2</f>
        <v>1</v>
      </c>
      <c r="AG188" s="92">
        <f>IF(AND(AF188&gt;=0,AF188&lt;=1),1,"No aplica")</f>
        <v>1</v>
      </c>
      <c r="AH188" s="96">
        <f>AD188/(AG188*2)</f>
        <v>1</v>
      </c>
      <c r="AI188" s="97">
        <f>IF(AG188=1,AG188/$AG$189,"No aplica")</f>
        <v>0.2</v>
      </c>
      <c r="AJ188" s="97">
        <f>AF188*AI188</f>
        <v>0.2</v>
      </c>
      <c r="AK188" s="97">
        <f>AJ188*$AE$23</f>
        <v>0.42553191489361702</v>
      </c>
    </row>
    <row r="189" spans="1:37" ht="25.4" customHeight="1" thickTop="1" x14ac:dyDescent="0.25">
      <c r="A189" s="321" t="s">
        <v>2019</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5">
        <f>SUM(AE184:AE188)</f>
        <v>2.1276595744680851</v>
      </c>
      <c r="AF189" s="65"/>
      <c r="AG189" s="98">
        <f>SUM(AG184:AG188)</f>
        <v>5</v>
      </c>
      <c r="AH189" s="99"/>
      <c r="AI189" s="100"/>
      <c r="AJ189" s="100"/>
      <c r="AK189" s="100"/>
    </row>
    <row r="190" spans="1:37" ht="25.4" customHeight="1" x14ac:dyDescent="0.25">
      <c r="A190" s="308" t="s">
        <v>2020</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2021</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2" t="s">
        <v>76</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69" t="s">
        <v>99</v>
      </c>
      <c r="AE196" s="113" t="s">
        <v>9</v>
      </c>
      <c r="AF196" s="92" t="s">
        <v>1988</v>
      </c>
      <c r="AG196" s="92" t="s">
        <v>1989</v>
      </c>
      <c r="AH196" s="92" t="s">
        <v>1990</v>
      </c>
      <c r="AI196" s="93" t="s">
        <v>1991</v>
      </c>
      <c r="AJ196" s="92"/>
      <c r="AK196" s="93" t="s">
        <v>1992</v>
      </c>
    </row>
    <row r="197" spans="1:37" ht="25.4" customHeight="1" thickTop="1" thickBot="1" x14ac:dyDescent="0.3">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4" customHeight="1" thickTop="1" thickBot="1" x14ac:dyDescent="0.3">
      <c r="A198" s="275" t="s">
        <v>184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275" t="s">
        <v>206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275" t="s">
        <v>207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275" t="s">
        <v>208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275" t="s">
        <v>209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275" t="s">
        <v>210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275" t="s">
        <v>211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275" t="s">
        <v>212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275" t="s">
        <v>213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275" t="s">
        <v>214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275" t="s">
        <v>215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4" customHeight="1" thickTop="1" thickBot="1" x14ac:dyDescent="0.3">
      <c r="A209" s="275" t="s">
        <v>216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4" customHeight="1" thickTop="1" thickBot="1" x14ac:dyDescent="0.3">
      <c r="A210" s="275" t="s">
        <v>217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4" customHeight="1" thickTop="1" thickBot="1" x14ac:dyDescent="0.3">
      <c r="A211" s="275" t="s">
        <v>218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4" customHeight="1" thickTop="1" thickBot="1" x14ac:dyDescent="0.3">
      <c r="A212" s="275" t="s">
        <v>219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4" customHeight="1" thickTop="1" thickBot="1" x14ac:dyDescent="0.3">
      <c r="A213" s="275" t="s">
        <v>220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4" customHeight="1" thickTop="1" thickBot="1" x14ac:dyDescent="0.3">
      <c r="A214" s="275" t="s">
        <v>221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4" customHeight="1" thickTop="1" thickBot="1" x14ac:dyDescent="0.3">
      <c r="A215" s="275" t="s">
        <v>222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4" customHeight="1" thickTop="1" thickBot="1" x14ac:dyDescent="0.3">
      <c r="A216" s="275" t="s">
        <v>223</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2</v>
      </c>
      <c r="AE216" s="95">
        <f t="shared" si="41"/>
        <v>9.6711798839458421E-2</v>
      </c>
      <c r="AF216">
        <f t="shared" si="42"/>
        <v>1</v>
      </c>
      <c r="AG216" s="92">
        <f t="shared" si="43"/>
        <v>1</v>
      </c>
      <c r="AH216" s="96">
        <f t="shared" si="44"/>
        <v>1</v>
      </c>
      <c r="AI216" s="97">
        <f t="shared" si="45"/>
        <v>4.5454545454545456E-2</v>
      </c>
      <c r="AJ216" s="97">
        <f t="shared" si="46"/>
        <v>4.5454545454545456E-2</v>
      </c>
      <c r="AK216" s="97">
        <f t="shared" si="47"/>
        <v>9.6711798839458421E-2</v>
      </c>
    </row>
    <row r="217" spans="1:37" ht="25.4" customHeight="1" thickTop="1" thickBot="1" x14ac:dyDescent="0.3">
      <c r="A217" s="275" t="s">
        <v>224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2</v>
      </c>
      <c r="AE217" s="95">
        <f t="shared" si="41"/>
        <v>9.6711798839458421E-2</v>
      </c>
      <c r="AF217">
        <f t="shared" si="42"/>
        <v>1</v>
      </c>
      <c r="AG217" s="92">
        <f t="shared" si="43"/>
        <v>1</v>
      </c>
      <c r="AH217" s="96">
        <f t="shared" si="44"/>
        <v>1</v>
      </c>
      <c r="AI217" s="97">
        <f t="shared" si="45"/>
        <v>4.5454545454545456E-2</v>
      </c>
      <c r="AJ217" s="97">
        <f t="shared" si="46"/>
        <v>4.5454545454545456E-2</v>
      </c>
      <c r="AK217" s="97">
        <f t="shared" si="47"/>
        <v>9.6711798839458421E-2</v>
      </c>
    </row>
    <row r="218" spans="1:37" ht="25.4" customHeight="1" thickTop="1" thickBot="1" x14ac:dyDescent="0.3">
      <c r="A218" s="275" t="s">
        <v>225</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2</v>
      </c>
      <c r="AE218" s="95">
        <f t="shared" si="41"/>
        <v>9.6711798839458421E-2</v>
      </c>
      <c r="AF218">
        <f t="shared" si="42"/>
        <v>1</v>
      </c>
      <c r="AG218" s="92">
        <f t="shared" si="43"/>
        <v>1</v>
      </c>
      <c r="AH218" s="96">
        <f t="shared" si="44"/>
        <v>1</v>
      </c>
      <c r="AI218" s="97">
        <f t="shared" si="45"/>
        <v>4.5454545454545456E-2</v>
      </c>
      <c r="AJ218" s="97">
        <f t="shared" si="46"/>
        <v>4.5454545454545456E-2</v>
      </c>
      <c r="AK218" s="97">
        <f t="shared" si="47"/>
        <v>9.6711798839458421E-2</v>
      </c>
    </row>
    <row r="219" spans="1:37" ht="25.4" customHeight="1" thickTop="1" x14ac:dyDescent="0.25">
      <c r="A219" s="321" t="s">
        <v>2022</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5">
        <f>SUM(AE197:AE218)</f>
        <v>2.1276595744680851</v>
      </c>
      <c r="AF219" s="65"/>
      <c r="AG219" s="98">
        <f>SUM(AG197:AG218)</f>
        <v>22</v>
      </c>
      <c r="AH219" s="99"/>
      <c r="AI219" s="100"/>
      <c r="AJ219" s="100"/>
      <c r="AK219" s="100"/>
    </row>
    <row r="220" spans="1:37" ht="25.4" customHeight="1" x14ac:dyDescent="0.25">
      <c r="A220" s="308" t="s">
        <v>2023</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5">
        <f>AE219/$AE$23*100</f>
        <v>100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2" t="s">
        <v>111</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11" t="s">
        <v>99</v>
      </c>
      <c r="AE222" s="112" t="s">
        <v>9</v>
      </c>
      <c r="AF222" s="92" t="s">
        <v>1988</v>
      </c>
      <c r="AG222" s="92" t="s">
        <v>1989</v>
      </c>
      <c r="AH222" s="92" t="s">
        <v>1990</v>
      </c>
      <c r="AI222" s="93" t="s">
        <v>1991</v>
      </c>
      <c r="AJ222" s="92"/>
      <c r="AK222" s="93" t="s">
        <v>1992</v>
      </c>
    </row>
    <row r="223" spans="1:37" ht="25.4" customHeight="1" thickTop="1" thickBot="1" x14ac:dyDescent="0.3">
      <c r="A223" s="275" t="s">
        <v>226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2</v>
      </c>
      <c r="AE223" s="95">
        <f>IF(AG223=1,AK223,AG223)</f>
        <v>0.42553191489361702</v>
      </c>
      <c r="AF223">
        <f>AD223/2</f>
        <v>1</v>
      </c>
      <c r="AG223" s="92">
        <f>IF(AND(AF223&gt;=0,AF223&lt;=1),1,"No aplica")</f>
        <v>1</v>
      </c>
      <c r="AH223" s="96">
        <f>AD223/(AG223*2)</f>
        <v>1</v>
      </c>
      <c r="AI223" s="97">
        <f>IF(AG223=1,AG223/$AG$228,"No aplica")</f>
        <v>0.2</v>
      </c>
      <c r="AJ223" s="97">
        <f>AF223*AI223</f>
        <v>0.2</v>
      </c>
      <c r="AK223" s="97">
        <f>AJ223*$AE$23</f>
        <v>0.42553191489361702</v>
      </c>
    </row>
    <row r="224" spans="1:37" ht="25.4" customHeight="1" thickTop="1" thickBot="1" x14ac:dyDescent="0.3">
      <c r="A224" s="275" t="s">
        <v>227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2</v>
      </c>
      <c r="AE224" s="95">
        <f>IF(AG224=1,AK224,AG224)</f>
        <v>0.42553191489361702</v>
      </c>
      <c r="AF224">
        <f>AD224/2</f>
        <v>1</v>
      </c>
      <c r="AG224" s="92">
        <f>IF(AND(AF224&gt;=0,AF224&lt;=1),1,"No aplica")</f>
        <v>1</v>
      </c>
      <c r="AH224" s="96">
        <f>AD224/(AG224*2)</f>
        <v>1</v>
      </c>
      <c r="AI224" s="97">
        <f>IF(AG224=1,AG224/$AG$228,"No aplica")</f>
        <v>0.2</v>
      </c>
      <c r="AJ224" s="97">
        <f>AF224*AI224</f>
        <v>0.2</v>
      </c>
      <c r="AK224" s="97">
        <f>AJ224*$AE$23</f>
        <v>0.42553191489361702</v>
      </c>
    </row>
    <row r="225" spans="1:37" ht="25.4" customHeight="1" thickTop="1" thickBot="1" x14ac:dyDescent="0.3">
      <c r="A225" s="275" t="s">
        <v>228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2</v>
      </c>
      <c r="AE225" s="95">
        <f>IF(AG225=1,AK225,AG225)</f>
        <v>0.42553191489361702</v>
      </c>
      <c r="AF225">
        <f>AD225/2</f>
        <v>1</v>
      </c>
      <c r="AG225" s="92">
        <f>IF(AND(AF225&gt;=0,AF225&lt;=1),1,"No aplica")</f>
        <v>1</v>
      </c>
      <c r="AH225" s="96">
        <f>AD225/(AG225*2)</f>
        <v>1</v>
      </c>
      <c r="AI225" s="97">
        <f>IF(AG225=1,AG225/$AG$228,"No aplica")</f>
        <v>0.2</v>
      </c>
      <c r="AJ225" s="97">
        <f>AF225*AI225</f>
        <v>0.2</v>
      </c>
      <c r="AK225" s="97">
        <f>AJ225*$AE$23</f>
        <v>0.42553191489361702</v>
      </c>
    </row>
    <row r="226" spans="1:37" ht="25.4" customHeight="1" thickTop="1" thickBot="1" x14ac:dyDescent="0.3">
      <c r="A226" s="275" t="s">
        <v>229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2</v>
      </c>
      <c r="AE226" s="95">
        <f>IF(AG226=1,AK226,AG226)</f>
        <v>0.42553191489361702</v>
      </c>
      <c r="AF226">
        <f>AD226/2</f>
        <v>1</v>
      </c>
      <c r="AG226" s="92">
        <f>IF(AND(AF226&gt;=0,AF226&lt;=1),1,"No aplica")</f>
        <v>1</v>
      </c>
      <c r="AH226" s="96">
        <f>AD226/(AG226*2)</f>
        <v>1</v>
      </c>
      <c r="AI226" s="97">
        <f>IF(AG226=1,AG226/$AG$228,"No aplica")</f>
        <v>0.2</v>
      </c>
      <c r="AJ226" s="97">
        <f>AF226*AI226</f>
        <v>0.2</v>
      </c>
      <c r="AK226" s="97">
        <f>AJ226*$AE$23</f>
        <v>0.42553191489361702</v>
      </c>
    </row>
    <row r="227" spans="1:37" ht="25.4" customHeight="1" thickTop="1" thickBot="1" x14ac:dyDescent="0.3">
      <c r="A227" s="275" t="s">
        <v>230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2</v>
      </c>
      <c r="AE227" s="95">
        <f>IF(AG227=1,AK227,AG227)</f>
        <v>0.42553191489361702</v>
      </c>
      <c r="AF227">
        <f>AD227/2</f>
        <v>1</v>
      </c>
      <c r="AG227" s="92">
        <f>IF(AND(AF227&gt;=0,AF227&lt;=1),1,"No aplica")</f>
        <v>1</v>
      </c>
      <c r="AH227" s="96">
        <f>AD227/(AG227*2)</f>
        <v>1</v>
      </c>
      <c r="AI227" s="97">
        <f>IF(AG227=1,AG227/$AG$228,"No aplica")</f>
        <v>0.2</v>
      </c>
      <c r="AJ227" s="97">
        <f>AF227*AI227</f>
        <v>0.2</v>
      </c>
      <c r="AK227" s="97">
        <f>AJ227*$AE$23</f>
        <v>0.42553191489361702</v>
      </c>
    </row>
    <row r="228" spans="1:37" ht="25.4" customHeight="1" thickTop="1" x14ac:dyDescent="0.25">
      <c r="A228" s="321" t="s">
        <v>2024</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5">
        <f>SUM(AE223:AE227)</f>
        <v>2.1276595744680851</v>
      </c>
      <c r="AF228" s="65"/>
      <c r="AG228" s="98">
        <f>SUM(AG223:AG227)</f>
        <v>5</v>
      </c>
      <c r="AH228" s="99"/>
      <c r="AI228" s="100"/>
      <c r="AJ228" s="100"/>
      <c r="AK228" s="100"/>
    </row>
    <row r="229" spans="1:37" ht="25.4" customHeight="1" x14ac:dyDescent="0.25">
      <c r="A229" s="308" t="s">
        <v>2025</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231</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2" t="s">
        <v>76</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69" t="s">
        <v>99</v>
      </c>
      <c r="AE235" s="113" t="s">
        <v>9</v>
      </c>
      <c r="AF235" s="92" t="s">
        <v>1988</v>
      </c>
      <c r="AG235" s="92" t="s">
        <v>1989</v>
      </c>
      <c r="AH235" s="92" t="s">
        <v>1990</v>
      </c>
      <c r="AI235" s="93" t="s">
        <v>1991</v>
      </c>
      <c r="AJ235" s="92"/>
      <c r="AK235" s="93" t="s">
        <v>1992</v>
      </c>
    </row>
    <row r="236" spans="1:37" ht="25.4" customHeight="1" thickTop="1" thickBot="1" x14ac:dyDescent="0.3">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2</v>
      </c>
      <c r="AE236" s="95">
        <f t="shared" ref="AE236:AE247" si="48">IF(AG236=1,AK236,AG236)</f>
        <v>0.17730496453900707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0.17730496453900707</v>
      </c>
    </row>
    <row r="237" spans="1:37" ht="25.4" customHeight="1" thickTop="1" thickBot="1" x14ac:dyDescent="0.3">
      <c r="A237" s="275" t="s">
        <v>141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2</v>
      </c>
      <c r="AE237" s="95">
        <f t="shared" si="48"/>
        <v>0.17730496453900707</v>
      </c>
      <c r="AF237">
        <f t="shared" si="49"/>
        <v>1</v>
      </c>
      <c r="AG237" s="92">
        <f t="shared" si="50"/>
        <v>1</v>
      </c>
      <c r="AH237" s="96">
        <f t="shared" si="51"/>
        <v>1</v>
      </c>
      <c r="AI237" s="97">
        <f t="shared" si="52"/>
        <v>8.3333333333333329E-2</v>
      </c>
      <c r="AJ237" s="97">
        <f t="shared" si="53"/>
        <v>8.3333333333333329E-2</v>
      </c>
      <c r="AK237" s="97">
        <f t="shared" si="54"/>
        <v>0.17730496453900707</v>
      </c>
    </row>
    <row r="238" spans="1:37" ht="25.4" customHeight="1" thickTop="1" thickBot="1" x14ac:dyDescent="0.3">
      <c r="A238" s="275" t="s">
        <v>233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2</v>
      </c>
      <c r="AE238" s="95">
        <f t="shared" si="48"/>
        <v>0.17730496453900707</v>
      </c>
      <c r="AF238">
        <f t="shared" si="49"/>
        <v>1</v>
      </c>
      <c r="AG238" s="92">
        <f t="shared" si="50"/>
        <v>1</v>
      </c>
      <c r="AH238" s="96">
        <f t="shared" si="51"/>
        <v>1</v>
      </c>
      <c r="AI238" s="97">
        <f t="shared" si="52"/>
        <v>8.3333333333333329E-2</v>
      </c>
      <c r="AJ238" s="97">
        <f t="shared" si="53"/>
        <v>8.3333333333333329E-2</v>
      </c>
      <c r="AK238" s="97">
        <f t="shared" si="54"/>
        <v>0.17730496453900707</v>
      </c>
    </row>
    <row r="239" spans="1:37" ht="25.4" customHeight="1" thickTop="1" thickBot="1" x14ac:dyDescent="0.3">
      <c r="A239" s="275" t="s">
        <v>234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2</v>
      </c>
      <c r="AE239" s="95">
        <f t="shared" si="48"/>
        <v>0.17730496453900707</v>
      </c>
      <c r="AF239">
        <f t="shared" si="49"/>
        <v>1</v>
      </c>
      <c r="AG239" s="92">
        <f t="shared" si="50"/>
        <v>1</v>
      </c>
      <c r="AH239" s="96">
        <f t="shared" si="51"/>
        <v>1</v>
      </c>
      <c r="AI239" s="97">
        <f t="shared" si="52"/>
        <v>8.3333333333333329E-2</v>
      </c>
      <c r="AJ239" s="97">
        <f t="shared" si="53"/>
        <v>8.3333333333333329E-2</v>
      </c>
      <c r="AK239" s="97">
        <f t="shared" si="54"/>
        <v>0.17730496453900707</v>
      </c>
    </row>
    <row r="240" spans="1:37" ht="25.4" customHeight="1" thickTop="1" thickBot="1" x14ac:dyDescent="0.3">
      <c r="A240" s="275" t="s">
        <v>235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2</v>
      </c>
      <c r="AE240" s="95">
        <f t="shared" si="48"/>
        <v>0.17730496453900707</v>
      </c>
      <c r="AF240">
        <f t="shared" si="49"/>
        <v>1</v>
      </c>
      <c r="AG240" s="92">
        <f t="shared" si="50"/>
        <v>1</v>
      </c>
      <c r="AH240" s="96">
        <f t="shared" si="51"/>
        <v>1</v>
      </c>
      <c r="AI240" s="97">
        <f t="shared" si="52"/>
        <v>8.3333333333333329E-2</v>
      </c>
      <c r="AJ240" s="97">
        <f t="shared" si="53"/>
        <v>8.3333333333333329E-2</v>
      </c>
      <c r="AK240" s="97">
        <f t="shared" si="54"/>
        <v>0.17730496453900707</v>
      </c>
    </row>
    <row r="241" spans="1:37" ht="25.4" customHeight="1" thickTop="1" thickBot="1" x14ac:dyDescent="0.3">
      <c r="A241" s="275" t="s">
        <v>236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2</v>
      </c>
      <c r="AE241" s="95">
        <f t="shared" si="48"/>
        <v>0.17730496453900707</v>
      </c>
      <c r="AF241">
        <f t="shared" si="49"/>
        <v>1</v>
      </c>
      <c r="AG241" s="92">
        <f t="shared" si="50"/>
        <v>1</v>
      </c>
      <c r="AH241" s="96">
        <f t="shared" si="51"/>
        <v>1</v>
      </c>
      <c r="AI241" s="97">
        <f t="shared" si="52"/>
        <v>8.3333333333333329E-2</v>
      </c>
      <c r="AJ241" s="97">
        <f t="shared" si="53"/>
        <v>8.3333333333333329E-2</v>
      </c>
      <c r="AK241" s="97">
        <f t="shared" si="54"/>
        <v>0.17730496453900707</v>
      </c>
    </row>
    <row r="242" spans="1:37" ht="25.4" customHeight="1" thickTop="1" thickBot="1" x14ac:dyDescent="0.3">
      <c r="A242" s="275" t="s">
        <v>237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2</v>
      </c>
      <c r="AE242" s="95">
        <f t="shared" si="48"/>
        <v>0.17730496453900707</v>
      </c>
      <c r="AF242">
        <f t="shared" si="49"/>
        <v>1</v>
      </c>
      <c r="AG242" s="92">
        <f t="shared" si="50"/>
        <v>1</v>
      </c>
      <c r="AH242" s="96">
        <f t="shared" si="51"/>
        <v>1</v>
      </c>
      <c r="AI242" s="97">
        <f t="shared" si="52"/>
        <v>8.3333333333333329E-2</v>
      </c>
      <c r="AJ242" s="97">
        <f t="shared" si="53"/>
        <v>8.3333333333333329E-2</v>
      </c>
      <c r="AK242" s="97">
        <f t="shared" si="54"/>
        <v>0.17730496453900707</v>
      </c>
    </row>
    <row r="243" spans="1:37" ht="25.4" customHeight="1" thickTop="1" thickBot="1" x14ac:dyDescent="0.3">
      <c r="A243" s="275" t="s">
        <v>238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2</v>
      </c>
      <c r="AE243" s="95">
        <f t="shared" si="48"/>
        <v>0.17730496453900707</v>
      </c>
      <c r="AF243">
        <f t="shared" si="49"/>
        <v>1</v>
      </c>
      <c r="AG243" s="92">
        <f t="shared" si="50"/>
        <v>1</v>
      </c>
      <c r="AH243" s="96">
        <f t="shared" si="51"/>
        <v>1</v>
      </c>
      <c r="AI243" s="97">
        <f t="shared" si="52"/>
        <v>8.3333333333333329E-2</v>
      </c>
      <c r="AJ243" s="97">
        <f t="shared" si="53"/>
        <v>8.3333333333333329E-2</v>
      </c>
      <c r="AK243" s="97">
        <f t="shared" si="54"/>
        <v>0.17730496453900707</v>
      </c>
    </row>
    <row r="244" spans="1:37" ht="25.4" customHeight="1" thickTop="1" thickBot="1" x14ac:dyDescent="0.3">
      <c r="A244" s="275" t="s">
        <v>239</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2</v>
      </c>
      <c r="AE244" s="95">
        <f t="shared" si="48"/>
        <v>0.17730496453900707</v>
      </c>
      <c r="AF244">
        <f t="shared" si="49"/>
        <v>1</v>
      </c>
      <c r="AG244" s="92">
        <f t="shared" si="50"/>
        <v>1</v>
      </c>
      <c r="AH244" s="96">
        <f t="shared" si="51"/>
        <v>1</v>
      </c>
      <c r="AI244" s="97">
        <f t="shared" si="52"/>
        <v>8.3333333333333329E-2</v>
      </c>
      <c r="AJ244" s="97">
        <f t="shared" si="53"/>
        <v>8.3333333333333329E-2</v>
      </c>
      <c r="AK244" s="97">
        <f t="shared" si="54"/>
        <v>0.17730496453900707</v>
      </c>
    </row>
    <row r="245" spans="1:37" ht="25.4" customHeight="1" thickTop="1" thickBot="1" x14ac:dyDescent="0.3">
      <c r="A245" s="275" t="s">
        <v>240</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2</v>
      </c>
      <c r="AE245" s="95">
        <f t="shared" si="48"/>
        <v>0.17730496453900707</v>
      </c>
      <c r="AF245">
        <f t="shared" si="49"/>
        <v>1</v>
      </c>
      <c r="AG245" s="92">
        <f t="shared" si="50"/>
        <v>1</v>
      </c>
      <c r="AH245" s="96">
        <f t="shared" si="51"/>
        <v>1</v>
      </c>
      <c r="AI245" s="97">
        <f t="shared" si="52"/>
        <v>8.3333333333333329E-2</v>
      </c>
      <c r="AJ245" s="97">
        <f t="shared" si="53"/>
        <v>8.3333333333333329E-2</v>
      </c>
      <c r="AK245" s="97">
        <f t="shared" si="54"/>
        <v>0.17730496453900707</v>
      </c>
    </row>
    <row r="246" spans="1:37" ht="25.4" customHeight="1" thickTop="1" thickBot="1" x14ac:dyDescent="0.3">
      <c r="A246" s="275" t="s">
        <v>241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2</v>
      </c>
      <c r="AE246" s="95">
        <f t="shared" si="48"/>
        <v>0.17730496453900707</v>
      </c>
      <c r="AF246">
        <f t="shared" si="49"/>
        <v>1</v>
      </c>
      <c r="AG246" s="92">
        <f t="shared" si="50"/>
        <v>1</v>
      </c>
      <c r="AH246" s="96">
        <f t="shared" si="51"/>
        <v>1</v>
      </c>
      <c r="AI246" s="97">
        <f t="shared" si="52"/>
        <v>8.3333333333333329E-2</v>
      </c>
      <c r="AJ246" s="97">
        <f t="shared" si="53"/>
        <v>8.3333333333333329E-2</v>
      </c>
      <c r="AK246" s="97">
        <f t="shared" si="54"/>
        <v>0.17730496453900707</v>
      </c>
    </row>
    <row r="247" spans="1:37" ht="25.4" customHeight="1" thickTop="1" thickBot="1" x14ac:dyDescent="0.3">
      <c r="A247" s="275" t="s">
        <v>242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2</v>
      </c>
      <c r="AE247" s="95">
        <f t="shared" si="48"/>
        <v>0.17730496453900707</v>
      </c>
      <c r="AF247">
        <f t="shared" si="49"/>
        <v>1</v>
      </c>
      <c r="AG247" s="92">
        <f t="shared" si="50"/>
        <v>1</v>
      </c>
      <c r="AH247" s="96">
        <f t="shared" si="51"/>
        <v>1</v>
      </c>
      <c r="AI247" s="97">
        <f t="shared" si="52"/>
        <v>8.3333333333333329E-2</v>
      </c>
      <c r="AJ247" s="97">
        <f t="shared" si="53"/>
        <v>8.3333333333333329E-2</v>
      </c>
      <c r="AK247" s="97">
        <f t="shared" si="54"/>
        <v>0.17730496453900707</v>
      </c>
    </row>
    <row r="248" spans="1:37" ht="25.4" customHeight="1" thickTop="1" x14ac:dyDescent="0.25">
      <c r="A248" s="321" t="s">
        <v>2026</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5">
        <f>SUM(AE236:AE247)</f>
        <v>2.1276595744680846</v>
      </c>
      <c r="AF248" s="65"/>
      <c r="AG248" s="98">
        <f>SUM(AG236:AG247)</f>
        <v>12</v>
      </c>
      <c r="AH248" s="99"/>
      <c r="AI248" s="100"/>
      <c r="AJ248" s="100"/>
      <c r="AK248" s="100"/>
    </row>
    <row r="249" spans="1:37" ht="25.4" customHeight="1" x14ac:dyDescent="0.25">
      <c r="A249" s="308" t="s">
        <v>2027</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2" t="s">
        <v>111</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11" t="s">
        <v>99</v>
      </c>
      <c r="AE251" s="112" t="s">
        <v>9</v>
      </c>
      <c r="AF251" s="92" t="s">
        <v>1988</v>
      </c>
      <c r="AG251" s="92" t="s">
        <v>1989</v>
      </c>
      <c r="AH251" s="92" t="s">
        <v>1990</v>
      </c>
      <c r="AI251" s="93" t="s">
        <v>1991</v>
      </c>
      <c r="AJ251" s="92"/>
      <c r="AK251" s="93" t="s">
        <v>1992</v>
      </c>
    </row>
    <row r="252" spans="1:37" ht="25.4" customHeight="1" thickTop="1" thickBot="1" x14ac:dyDescent="0.3">
      <c r="A252" s="275" t="s">
        <v>243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2</v>
      </c>
      <c r="AE252" s="95">
        <f>IF(AG252=1,AK252,AG252)</f>
        <v>0.42553191489361702</v>
      </c>
      <c r="AF252">
        <f>AD252/2</f>
        <v>1</v>
      </c>
      <c r="AG252" s="92">
        <f>IF(AND(AF252&gt;=0,AF252&lt;=1),1,"No aplica")</f>
        <v>1</v>
      </c>
      <c r="AH252" s="96">
        <f>AD252/(AG252*2)</f>
        <v>1</v>
      </c>
      <c r="AI252" s="97">
        <f>IF(AG252=1,AG252/$AG$257,"No aplica")</f>
        <v>0.2</v>
      </c>
      <c r="AJ252" s="97">
        <f>AF252*AI252</f>
        <v>0.2</v>
      </c>
      <c r="AK252" s="97">
        <f>AJ252*$AE$23</f>
        <v>0.42553191489361702</v>
      </c>
    </row>
    <row r="253" spans="1:37" ht="25.4" customHeight="1" thickTop="1" thickBot="1" x14ac:dyDescent="0.3">
      <c r="A253" s="275" t="s">
        <v>244</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2</v>
      </c>
      <c r="AE253" s="95">
        <f>IF(AG253=1,AK253,AG253)</f>
        <v>0.42553191489361702</v>
      </c>
      <c r="AF253">
        <f>AD253/2</f>
        <v>1</v>
      </c>
      <c r="AG253" s="92">
        <f>IF(AND(AF253&gt;=0,AF253&lt;=1),1,"No aplica")</f>
        <v>1</v>
      </c>
      <c r="AH253" s="96">
        <f>AD253/(AG253*2)</f>
        <v>1</v>
      </c>
      <c r="AI253" s="97">
        <f>IF(AG253=1,AG253/$AG$257,"No aplica")</f>
        <v>0.2</v>
      </c>
      <c r="AJ253" s="97">
        <f>AF253*AI253</f>
        <v>0.2</v>
      </c>
      <c r="AK253" s="97">
        <f>AJ253*$AE$23</f>
        <v>0.42553191489361702</v>
      </c>
    </row>
    <row r="254" spans="1:37" ht="25.4" customHeight="1" thickTop="1" thickBot="1" x14ac:dyDescent="0.3">
      <c r="A254" s="275" t="s">
        <v>245</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2</v>
      </c>
      <c r="AE254" s="95">
        <f>IF(AG254=1,AK254,AG254)</f>
        <v>0.42553191489361702</v>
      </c>
      <c r="AF254">
        <f>AD254/2</f>
        <v>1</v>
      </c>
      <c r="AG254" s="92">
        <f>IF(AND(AF254&gt;=0,AF254&lt;=1),1,"No aplica")</f>
        <v>1</v>
      </c>
      <c r="AH254" s="96">
        <f>AD254/(AG254*2)</f>
        <v>1</v>
      </c>
      <c r="AI254" s="97">
        <f>IF(AG254=1,AG254/$AG$257,"No aplica")</f>
        <v>0.2</v>
      </c>
      <c r="AJ254" s="97">
        <f>AF254*AI254</f>
        <v>0.2</v>
      </c>
      <c r="AK254" s="97">
        <f>AJ254*$AE$23</f>
        <v>0.42553191489361702</v>
      </c>
    </row>
    <row r="255" spans="1:37" ht="25.4" customHeight="1" thickTop="1" thickBot="1" x14ac:dyDescent="0.3">
      <c r="A255" s="275" t="s">
        <v>246</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2</v>
      </c>
      <c r="AE255" s="95">
        <f>IF(AG255=1,AK255,AG255)</f>
        <v>0.42553191489361702</v>
      </c>
      <c r="AF255">
        <f>AD255/2</f>
        <v>1</v>
      </c>
      <c r="AG255" s="92">
        <f>IF(AND(AF255&gt;=0,AF255&lt;=1),1,"No aplica")</f>
        <v>1</v>
      </c>
      <c r="AH255" s="96">
        <f>AD255/(AG255*2)</f>
        <v>1</v>
      </c>
      <c r="AI255" s="97">
        <f>IF(AG255=1,AG255/$AG$257,"No aplica")</f>
        <v>0.2</v>
      </c>
      <c r="AJ255" s="97">
        <f>AF255*AI255</f>
        <v>0.2</v>
      </c>
      <c r="AK255" s="97">
        <f>AJ255*$AE$23</f>
        <v>0.42553191489361702</v>
      </c>
    </row>
    <row r="256" spans="1:37" ht="25.4" customHeight="1" thickTop="1" thickBot="1" x14ac:dyDescent="0.3">
      <c r="A256" s="275" t="s">
        <v>247</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2</v>
      </c>
      <c r="AE256" s="95">
        <f>IF(AG256=1,AK256,AG256)</f>
        <v>0.42553191489361702</v>
      </c>
      <c r="AF256">
        <f>AD256/2</f>
        <v>1</v>
      </c>
      <c r="AG256" s="92">
        <f>IF(AND(AF256&gt;=0,AF256&lt;=1),1,"No aplica")</f>
        <v>1</v>
      </c>
      <c r="AH256" s="96">
        <f>AD256/(AG256*2)</f>
        <v>1</v>
      </c>
      <c r="AI256" s="97">
        <f>IF(AG256=1,AG256/$AG$257,"No aplica")</f>
        <v>0.2</v>
      </c>
      <c r="AJ256" s="97">
        <f>AF256*AI256</f>
        <v>0.2</v>
      </c>
      <c r="AK256" s="97">
        <f>AJ256*$AE$23</f>
        <v>0.42553191489361702</v>
      </c>
    </row>
    <row r="257" spans="1:37" ht="25.4" customHeight="1" thickTop="1" x14ac:dyDescent="0.25">
      <c r="A257" s="321" t="s">
        <v>2028</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5">
        <f>SUM(AE250:AE256)</f>
        <v>2.1276595744680851</v>
      </c>
      <c r="AF257" s="65"/>
      <c r="AG257" s="98">
        <f>SUM(AG252:AG256)</f>
        <v>5</v>
      </c>
      <c r="AH257" s="99"/>
      <c r="AI257" s="100"/>
      <c r="AJ257" s="100"/>
      <c r="AK257" s="100"/>
    </row>
    <row r="258" spans="1:37" ht="25.4" customHeight="1" x14ac:dyDescent="0.25">
      <c r="A258" s="308" t="s">
        <v>2029</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248</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2" t="s">
        <v>76</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69" t="s">
        <v>99</v>
      </c>
      <c r="AE264" s="113" t="s">
        <v>9</v>
      </c>
      <c r="AF264" s="92" t="s">
        <v>1988</v>
      </c>
      <c r="AG264" s="92" t="s">
        <v>1989</v>
      </c>
      <c r="AH264" s="92" t="s">
        <v>1990</v>
      </c>
      <c r="AI264" s="93" t="s">
        <v>1991</v>
      </c>
      <c r="AJ264" s="92"/>
      <c r="AK264" s="93" t="s">
        <v>1992</v>
      </c>
    </row>
    <row r="265" spans="1:37" ht="25.4" customHeight="1" thickTop="1" thickBot="1" x14ac:dyDescent="0.3">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4" customHeight="1" thickTop="1" thickBot="1" x14ac:dyDescent="0.3">
      <c r="A266" s="275" t="s">
        <v>250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4" customHeight="1" thickTop="1" thickBot="1" x14ac:dyDescent="0.3">
      <c r="A267" s="275" t="s">
        <v>251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4" customHeight="1" thickTop="1" thickBot="1" x14ac:dyDescent="0.3">
      <c r="A268" s="275" t="s">
        <v>252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4" customHeight="1" thickTop="1" thickBot="1" x14ac:dyDescent="0.3">
      <c r="A269" s="275" t="s">
        <v>253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4" customHeight="1" thickTop="1" thickBot="1" x14ac:dyDescent="0.3">
      <c r="A270" s="275" t="s">
        <v>254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4" customHeight="1" thickTop="1" thickBot="1" x14ac:dyDescent="0.3">
      <c r="A271" s="275" t="s">
        <v>255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4" customHeight="1" thickTop="1" thickBot="1" x14ac:dyDescent="0.3">
      <c r="A272" s="275" t="s">
        <v>256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4" customHeight="1" thickTop="1" thickBot="1" x14ac:dyDescent="0.3">
      <c r="A273" s="275" t="s">
        <v>257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4" customHeight="1" thickTop="1" thickBot="1" x14ac:dyDescent="0.3">
      <c r="A274" s="275" t="s">
        <v>258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4" customHeight="1" thickTop="1" thickBot="1" x14ac:dyDescent="0.3">
      <c r="A275" s="275" t="s">
        <v>259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4" customHeight="1" thickTop="1" thickBot="1" x14ac:dyDescent="0.3">
      <c r="A276" s="275" t="s">
        <v>260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4" customHeight="1" thickTop="1" thickBot="1" x14ac:dyDescent="0.3">
      <c r="A277" s="275" t="s">
        <v>261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4" customHeight="1" thickTop="1" thickBot="1" x14ac:dyDescent="0.3">
      <c r="A278" s="275" t="s">
        <v>262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4" customHeight="1" thickTop="1" thickBot="1" x14ac:dyDescent="0.3">
      <c r="A279" s="275" t="s">
        <v>263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4" customHeight="1" thickTop="1" thickBot="1" x14ac:dyDescent="0.3">
      <c r="A280" s="275" t="s">
        <v>264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4" customHeight="1" thickTop="1" thickBot="1" x14ac:dyDescent="0.3">
      <c r="A281" s="275" t="s">
        <v>265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4" customHeight="1" thickTop="1" thickBot="1" x14ac:dyDescent="0.3">
      <c r="A282" s="275" t="s">
        <v>266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4" customHeight="1" thickTop="1" thickBot="1" x14ac:dyDescent="0.3">
      <c r="A283" s="275" t="s">
        <v>267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4" customHeight="1" thickTop="1" thickBot="1" x14ac:dyDescent="0.3">
      <c r="A284" s="275" t="s">
        <v>268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4" customHeight="1" thickTop="1" thickBot="1" x14ac:dyDescent="0.3">
      <c r="A285" s="275" t="s">
        <v>269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4" customHeight="1" thickTop="1" thickBot="1" x14ac:dyDescent="0.3">
      <c r="A286" s="275" t="s">
        <v>270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4" customHeight="1" thickTop="1" thickBot="1" x14ac:dyDescent="0.3">
      <c r="A287" s="275" t="s">
        <v>271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4" customHeight="1" thickTop="1" thickBot="1" x14ac:dyDescent="0.3">
      <c r="A288" s="275" t="s">
        <v>272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4" customHeight="1" thickTop="1" thickBot="1" x14ac:dyDescent="0.3">
      <c r="A289" s="275" t="s">
        <v>273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4" customHeight="1" thickTop="1" thickBot="1" x14ac:dyDescent="0.3">
      <c r="A290" s="275" t="s">
        <v>274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4" customHeight="1" thickTop="1" thickBot="1" x14ac:dyDescent="0.3">
      <c r="A291" s="275" t="s">
        <v>275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4" customHeight="1" thickTop="1" thickBot="1" x14ac:dyDescent="0.3">
      <c r="A292" s="275" t="s">
        <v>276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4" customHeight="1" thickTop="1" thickBot="1" x14ac:dyDescent="0.3">
      <c r="A293" s="275" t="s">
        <v>277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4" customHeight="1" thickTop="1" thickBot="1" x14ac:dyDescent="0.3">
      <c r="A294" s="275" t="s">
        <v>278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4" customHeight="1" thickTop="1" thickBot="1" x14ac:dyDescent="0.3">
      <c r="A295" s="275" t="s">
        <v>279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4" customHeight="1" thickTop="1" thickBot="1" x14ac:dyDescent="0.3">
      <c r="A296" s="275" t="s">
        <v>280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4" customHeight="1" thickTop="1" thickBot="1" x14ac:dyDescent="0.3">
      <c r="A297" s="275" t="s">
        <v>281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4" customHeight="1" thickTop="1" thickBot="1" x14ac:dyDescent="0.3">
      <c r="A298" s="275" t="s">
        <v>282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4" customHeight="1" thickTop="1" thickBot="1" x14ac:dyDescent="0.3">
      <c r="A299" s="275" t="s">
        <v>283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4" customHeight="1" thickTop="1" thickBot="1" x14ac:dyDescent="0.3">
      <c r="A300" s="275" t="s">
        <v>284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4" customHeight="1" thickTop="1" thickBot="1" x14ac:dyDescent="0.3">
      <c r="A301" s="275" t="s">
        <v>285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4" customHeight="1" thickTop="1" thickBot="1" x14ac:dyDescent="0.3">
      <c r="A302" s="275" t="s">
        <v>286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4" customHeight="1" thickTop="1" thickBot="1" x14ac:dyDescent="0.3">
      <c r="A303" s="275" t="s">
        <v>287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4" customHeight="1" thickTop="1" thickBot="1" x14ac:dyDescent="0.3">
      <c r="A304" s="275" t="s">
        <v>288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4" customHeight="1" thickTop="1" thickBot="1" x14ac:dyDescent="0.3">
      <c r="A305" s="275" t="s">
        <v>289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4" customHeight="1" thickTop="1" thickBot="1" x14ac:dyDescent="0.3">
      <c r="A306" s="275" t="s">
        <v>290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4" customHeight="1" thickTop="1" thickBot="1" x14ac:dyDescent="0.3">
      <c r="A307" s="275" t="s">
        <v>291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4" customHeight="1" thickTop="1" thickBot="1" x14ac:dyDescent="0.3">
      <c r="A308" s="275" t="s">
        <v>292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4" customHeight="1" thickTop="1" thickBot="1" x14ac:dyDescent="0.3">
      <c r="A309" s="275" t="s">
        <v>293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4" customHeight="1" thickTop="1" thickBot="1" x14ac:dyDescent="0.3">
      <c r="A310" s="275" t="s">
        <v>294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4" customHeight="1" thickTop="1" thickBot="1" x14ac:dyDescent="0.3">
      <c r="A311" s="275" t="s">
        <v>295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4" customHeight="1" thickTop="1" thickBot="1" x14ac:dyDescent="0.3">
      <c r="A312" s="275" t="s">
        <v>296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4" customHeight="1" thickTop="1" thickBot="1" x14ac:dyDescent="0.3">
      <c r="A313" s="275" t="s">
        <v>297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4" customHeight="1" thickTop="1" thickBot="1" x14ac:dyDescent="0.3">
      <c r="A314" s="275" t="s">
        <v>298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4" customHeight="1" thickTop="1" thickBot="1" x14ac:dyDescent="0.3">
      <c r="A315" s="275" t="s">
        <v>299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4" customHeight="1" thickTop="1" thickBot="1" x14ac:dyDescent="0.3">
      <c r="A316" s="275" t="s">
        <v>300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4" customHeight="1" thickTop="1" thickBot="1" x14ac:dyDescent="0.3">
      <c r="A317" s="275" t="s">
        <v>301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4" customHeight="1" thickTop="1" thickBot="1" x14ac:dyDescent="0.3">
      <c r="A318" s="275" t="s">
        <v>302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4" customHeight="1" thickTop="1" thickBot="1" x14ac:dyDescent="0.3">
      <c r="A319" s="275" t="s">
        <v>303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4" customHeight="1" thickTop="1" thickBot="1" x14ac:dyDescent="0.3">
      <c r="A320" s="275" t="s">
        <v>304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4" customHeight="1" thickTop="1" thickBot="1" x14ac:dyDescent="0.3">
      <c r="A321" s="275" t="s">
        <v>305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4" customHeight="1" thickTop="1" thickBot="1" x14ac:dyDescent="0.3">
      <c r="A322" s="275" t="s">
        <v>306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4" customHeight="1" thickTop="1" thickBot="1" x14ac:dyDescent="0.3">
      <c r="A323" s="275" t="s">
        <v>307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4" customHeight="1" thickTop="1" thickBot="1" x14ac:dyDescent="0.3">
      <c r="A324" s="275" t="s">
        <v>308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4" customHeight="1" thickTop="1" thickBot="1" x14ac:dyDescent="0.3">
      <c r="A325" s="275" t="s">
        <v>309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4" customHeight="1" thickTop="1" thickBot="1" x14ac:dyDescent="0.3">
      <c r="A326" s="275" t="s">
        <v>310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4" customHeight="1" thickTop="1" thickBot="1" x14ac:dyDescent="0.3">
      <c r="A327" s="275" t="s">
        <v>311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4" customHeight="1" thickTop="1" thickBot="1" x14ac:dyDescent="0.3">
      <c r="A328" s="275" t="s">
        <v>312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4" customHeight="1" thickTop="1" thickBot="1" x14ac:dyDescent="0.3">
      <c r="A329" s="275" t="s">
        <v>313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4" customHeight="1" thickTop="1" thickBot="1" x14ac:dyDescent="0.3">
      <c r="A330" s="275" t="s">
        <v>314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4" customHeight="1" thickTop="1" thickBot="1" x14ac:dyDescent="0.3">
      <c r="A331" s="275" t="s">
        <v>315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4" customHeight="1" thickTop="1" thickBot="1" x14ac:dyDescent="0.3">
      <c r="A332" s="275" t="s">
        <v>316</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4" customHeight="1" thickTop="1" thickBot="1" x14ac:dyDescent="0.3">
      <c r="A333" s="275" t="s">
        <v>317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4" customHeight="1" thickTop="1" thickBot="1" x14ac:dyDescent="0.3">
      <c r="A334" s="275" t="s">
        <v>318</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4" customHeight="1" thickTop="1" thickBot="1" x14ac:dyDescent="0.3">
      <c r="A335" s="275" t="s">
        <v>319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4" customHeight="1" thickTop="1" thickBot="1" x14ac:dyDescent="0.3">
      <c r="A336" s="275" t="s">
        <v>320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8" ht="25.4" customHeight="1" thickTop="1" thickBot="1" x14ac:dyDescent="0.3">
      <c r="A337" s="275" t="s">
        <v>321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1</v>
      </c>
      <c r="AE337" s="95">
        <f t="shared" si="62"/>
        <v>1.4573010784027979E-2</v>
      </c>
      <c r="AF337">
        <f t="shared" si="63"/>
        <v>0.5</v>
      </c>
      <c r="AG337" s="92">
        <f t="shared" si="64"/>
        <v>1</v>
      </c>
      <c r="AH337" s="96">
        <f t="shared" si="65"/>
        <v>0.5</v>
      </c>
      <c r="AI337" s="97">
        <f t="shared" si="66"/>
        <v>1.3698630136986301E-2</v>
      </c>
      <c r="AJ337" s="97">
        <f t="shared" si="67"/>
        <v>6.8493150684931503E-3</v>
      </c>
      <c r="AK337" s="97">
        <f t="shared" si="68"/>
        <v>1.4573010784027979E-2</v>
      </c>
      <c r="AL337" s="63"/>
    </row>
    <row r="338" spans="1:38" ht="25.4" customHeight="1" thickTop="1" x14ac:dyDescent="0.25">
      <c r="A338" s="321" t="s">
        <v>2030</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5">
        <f>SUM(AE265:AE337)</f>
        <v>2.1130865636840546</v>
      </c>
      <c r="AF338" s="65"/>
      <c r="AG338" s="98">
        <f>SUM(AG265:AG337)</f>
        <v>73</v>
      </c>
      <c r="AH338" s="99"/>
      <c r="AI338" s="100"/>
      <c r="AJ338" s="100"/>
      <c r="AK338" s="100"/>
    </row>
    <row r="339" spans="1:38" ht="25.4" customHeight="1" x14ac:dyDescent="0.25">
      <c r="A339" s="308" t="s">
        <v>2031</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5">
        <f>AE338/$AE$23*100</f>
        <v>99.315068493150577</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2" t="s">
        <v>111</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11" t="s">
        <v>99</v>
      </c>
      <c r="AE341" s="112" t="s">
        <v>9</v>
      </c>
      <c r="AF341" s="92" t="s">
        <v>1988</v>
      </c>
      <c r="AG341" s="92" t="s">
        <v>1989</v>
      </c>
      <c r="AH341" s="92" t="s">
        <v>1990</v>
      </c>
      <c r="AI341" s="93" t="s">
        <v>1991</v>
      </c>
      <c r="AJ341" s="92"/>
      <c r="AK341" s="93" t="s">
        <v>1992</v>
      </c>
    </row>
    <row r="342" spans="1:38" ht="25.4" customHeight="1" thickTop="1" thickBot="1" x14ac:dyDescent="0.3">
      <c r="A342" s="275" t="s">
        <v>323</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2</v>
      </c>
      <c r="AE342" s="95">
        <f>IF(AG342=1,AK342,AG342)</f>
        <v>0.42553191489361702</v>
      </c>
      <c r="AF342">
        <f>AD342/2</f>
        <v>1</v>
      </c>
      <c r="AG342" s="92">
        <f>IF(AND(AF342&gt;=0,AF342&lt;=1),1,"No aplica")</f>
        <v>1</v>
      </c>
      <c r="AH342" s="96">
        <f>AD342/(AG342*2)</f>
        <v>1</v>
      </c>
      <c r="AI342" s="97">
        <f>IF(AG342=1,AG342/$AG$347,"No aplica")</f>
        <v>0.2</v>
      </c>
      <c r="AJ342" s="97">
        <f>AF342*AI342</f>
        <v>0.2</v>
      </c>
      <c r="AK342" s="97">
        <f>AJ342*$AE$23</f>
        <v>0.42553191489361702</v>
      </c>
    </row>
    <row r="343" spans="1:38" ht="25.4" customHeight="1" thickTop="1" thickBot="1" x14ac:dyDescent="0.3">
      <c r="A343" s="275" t="s">
        <v>324</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2</v>
      </c>
      <c r="AE343" s="95">
        <f>IF(AG343=1,AK343,AG343)</f>
        <v>0.42553191489361702</v>
      </c>
      <c r="AF343">
        <f>AD343/2</f>
        <v>1</v>
      </c>
      <c r="AG343" s="92">
        <f>IF(AND(AF343&gt;=0,AF343&lt;=1),1,"No aplica")</f>
        <v>1</v>
      </c>
      <c r="AH343" s="96">
        <f>AD343/(AG343*2)</f>
        <v>1</v>
      </c>
      <c r="AI343" s="97">
        <f>IF(AG343=1,AG343/$AG$347,"No aplica")</f>
        <v>0.2</v>
      </c>
      <c r="AJ343" s="97">
        <f>AF343*AI343</f>
        <v>0.2</v>
      </c>
      <c r="AK343" s="97">
        <f>AJ343*$AE$23</f>
        <v>0.42553191489361702</v>
      </c>
    </row>
    <row r="344" spans="1:38" ht="25.4" customHeight="1" thickTop="1" thickBot="1" x14ac:dyDescent="0.3">
      <c r="A344" s="275" t="s">
        <v>325</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2</v>
      </c>
      <c r="AE344" s="95">
        <f>IF(AG344=1,AK344,AG344)</f>
        <v>0.42553191489361702</v>
      </c>
      <c r="AF344">
        <f>AD344/2</f>
        <v>1</v>
      </c>
      <c r="AG344" s="92">
        <f>IF(AND(AF344&gt;=0,AF344&lt;=1),1,"No aplica")</f>
        <v>1</v>
      </c>
      <c r="AH344" s="96">
        <f>AD344/(AG344*2)</f>
        <v>1</v>
      </c>
      <c r="AI344" s="97">
        <f>IF(AG344=1,AG344/$AG$347,"No aplica")</f>
        <v>0.2</v>
      </c>
      <c r="AJ344" s="97">
        <f>AF344*AI344</f>
        <v>0.2</v>
      </c>
      <c r="AK344" s="97">
        <f>AJ344*$AE$23</f>
        <v>0.42553191489361702</v>
      </c>
    </row>
    <row r="345" spans="1:38" ht="25.4" customHeight="1" thickTop="1" thickBot="1" x14ac:dyDescent="0.3">
      <c r="A345" s="275" t="s">
        <v>327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2</v>
      </c>
      <c r="AE345" s="95">
        <f>IF(AG345=1,AK345,AG345)</f>
        <v>0.42553191489361702</v>
      </c>
      <c r="AF345">
        <f>AD345/2</f>
        <v>1</v>
      </c>
      <c r="AG345" s="92">
        <f>IF(AND(AF345&gt;=0,AF345&lt;=1),1,"No aplica")</f>
        <v>1</v>
      </c>
      <c r="AH345" s="96">
        <f>AD345/(AG345*2)</f>
        <v>1</v>
      </c>
      <c r="AI345" s="97">
        <f>IF(AG345=1,AG345/$AG$347,"No aplica")</f>
        <v>0.2</v>
      </c>
      <c r="AJ345" s="97">
        <f>AF345*AI345</f>
        <v>0.2</v>
      </c>
      <c r="AK345" s="97">
        <f>AJ345*$AE$23</f>
        <v>0.42553191489361702</v>
      </c>
    </row>
    <row r="346" spans="1:38" ht="25.4" customHeight="1" thickTop="1" thickBot="1" x14ac:dyDescent="0.3">
      <c r="A346" s="275" t="s">
        <v>328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2</v>
      </c>
      <c r="AE346" s="95">
        <f>IF(AG346=1,AK346,AG346)</f>
        <v>0.42553191489361702</v>
      </c>
      <c r="AF346">
        <f>AD346/2</f>
        <v>1</v>
      </c>
      <c r="AG346" s="92">
        <f>IF(AND(AF346&gt;=0,AF346&lt;=1),1,"No aplica")</f>
        <v>1</v>
      </c>
      <c r="AH346" s="96">
        <f>AD346/(AG346*2)</f>
        <v>1</v>
      </c>
      <c r="AI346" s="97">
        <f>IF(AG346=1,AG346/$AG$347,"No aplica")</f>
        <v>0.2</v>
      </c>
      <c r="AJ346" s="97">
        <f>AF346*AI346</f>
        <v>0.2</v>
      </c>
      <c r="AK346" s="97">
        <f>AJ346*$AE$23</f>
        <v>0.42553191489361702</v>
      </c>
    </row>
    <row r="347" spans="1:38" ht="25.4" customHeight="1" thickTop="1" x14ac:dyDescent="0.25">
      <c r="A347" s="321" t="s">
        <v>2032</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5">
        <f>SUM(AE340:AE346)</f>
        <v>2.1276595744680851</v>
      </c>
      <c r="AF347" s="65"/>
      <c r="AG347" s="98">
        <f>SUM(AG342:AG346)</f>
        <v>5</v>
      </c>
      <c r="AH347" s="99"/>
      <c r="AI347" s="100"/>
      <c r="AJ347" s="100"/>
      <c r="AK347" s="100"/>
    </row>
    <row r="348" spans="1:38" ht="25.4" customHeight="1" x14ac:dyDescent="0.25">
      <c r="A348" s="308" t="s">
        <v>2033</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0" t="s">
        <v>329</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2" t="s">
        <v>76</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69" t="s">
        <v>99</v>
      </c>
      <c r="AE354" s="113" t="s">
        <v>9</v>
      </c>
      <c r="AF354" s="92" t="s">
        <v>1988</v>
      </c>
      <c r="AG354" s="92" t="s">
        <v>1989</v>
      </c>
      <c r="AH354" s="92" t="s">
        <v>1990</v>
      </c>
      <c r="AI354" s="93" t="s">
        <v>1991</v>
      </c>
      <c r="AJ354" s="92"/>
      <c r="AK354" s="93" t="s">
        <v>1992</v>
      </c>
    </row>
    <row r="355" spans="1:37" ht="25.4" customHeight="1" thickTop="1" thickBot="1" x14ac:dyDescent="0.3">
      <c r="A355" s="275" t="s">
        <v>331</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4" customHeight="1" thickTop="1" thickBot="1" x14ac:dyDescent="0.3">
      <c r="A356" s="275" t="s">
        <v>250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4" customHeight="1" thickTop="1" thickBot="1" x14ac:dyDescent="0.3">
      <c r="A357" s="275" t="s">
        <v>332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4" customHeight="1" thickTop="1" thickBot="1" x14ac:dyDescent="0.3">
      <c r="A358" s="275" t="s">
        <v>333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4" customHeight="1" thickTop="1" thickBot="1" x14ac:dyDescent="0.3">
      <c r="A359" s="275" t="s">
        <v>334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4" customHeight="1" thickTop="1" thickBot="1" x14ac:dyDescent="0.3">
      <c r="A360" s="275" t="s">
        <v>335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4" customHeight="1" thickTop="1" thickBot="1" x14ac:dyDescent="0.3">
      <c r="A361" s="275" t="s">
        <v>336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4" customHeight="1" thickTop="1" thickBot="1" x14ac:dyDescent="0.3">
      <c r="A362" s="275" t="s">
        <v>337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4" customHeight="1" thickTop="1" thickBot="1" x14ac:dyDescent="0.3">
      <c r="A363" s="275" t="s">
        <v>338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4" customHeight="1" thickTop="1" thickBot="1" x14ac:dyDescent="0.3">
      <c r="A364" s="275" t="s">
        <v>339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4" customHeight="1" thickTop="1" thickBot="1" x14ac:dyDescent="0.3">
      <c r="A365" s="275" t="s">
        <v>340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4" customHeight="1" thickTop="1" thickBot="1" x14ac:dyDescent="0.3">
      <c r="A366" s="275" t="s">
        <v>341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4" customHeight="1" thickTop="1" thickBot="1" x14ac:dyDescent="0.3">
      <c r="A367" s="275" t="s">
        <v>342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4" customHeight="1" thickTop="1" thickBot="1" x14ac:dyDescent="0.3">
      <c r="A368" s="275" t="s">
        <v>343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4" customHeight="1" thickTop="1" thickBot="1" x14ac:dyDescent="0.3">
      <c r="A369" s="275" t="s">
        <v>344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4" customHeight="1" thickTop="1" thickBot="1" x14ac:dyDescent="0.3">
      <c r="A370" s="275" t="s">
        <v>345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4" customHeight="1" thickTop="1" thickBot="1" x14ac:dyDescent="0.3">
      <c r="A371" s="275" t="s">
        <v>346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4" customHeight="1" thickTop="1" thickBot="1" x14ac:dyDescent="0.3">
      <c r="A372" s="275" t="s">
        <v>347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4" customHeight="1" thickTop="1" thickBot="1" x14ac:dyDescent="0.3">
      <c r="A373" s="275" t="s">
        <v>348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4" customHeight="1" thickTop="1" thickBot="1" x14ac:dyDescent="0.3">
      <c r="A374" s="275" t="s">
        <v>349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4" customHeight="1" thickTop="1" thickBot="1" x14ac:dyDescent="0.3">
      <c r="A375" s="275" t="s">
        <v>350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4" customHeight="1" thickTop="1" thickBot="1" x14ac:dyDescent="0.3">
      <c r="A376" s="275" t="s">
        <v>351</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4" customHeight="1" thickTop="1" thickBot="1" x14ac:dyDescent="0.3">
      <c r="A377" s="275" t="s">
        <v>352</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4" customHeight="1" thickTop="1" thickBot="1" x14ac:dyDescent="0.3">
      <c r="A378" s="275" t="s">
        <v>353</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4" customHeight="1" thickTop="1" thickBot="1" x14ac:dyDescent="0.3">
      <c r="A379" s="275" t="s">
        <v>354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4" customHeight="1" thickTop="1" thickBot="1" x14ac:dyDescent="0.3">
      <c r="A380" s="275" t="s">
        <v>355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4" customHeight="1" thickTop="1" thickBot="1" x14ac:dyDescent="0.3">
      <c r="A381" s="275" t="s">
        <v>356</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4" customHeight="1" thickTop="1" thickBot="1" x14ac:dyDescent="0.3">
      <c r="A382" s="275" t="s">
        <v>357</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4" customHeight="1" thickTop="1" x14ac:dyDescent="0.25">
      <c r="A383" s="321" t="s">
        <v>2034</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5">
        <f>SUM(AE355:AE382)</f>
        <v>2.127659574468086</v>
      </c>
      <c r="AF383" s="65"/>
      <c r="AG383" s="98">
        <f>SUM(AG355:AG382)</f>
        <v>28</v>
      </c>
      <c r="AH383" s="99"/>
      <c r="AI383" s="100"/>
      <c r="AJ383" s="100"/>
      <c r="AK383" s="100"/>
    </row>
    <row r="384" spans="1:37" ht="25.4" customHeight="1" x14ac:dyDescent="0.25">
      <c r="A384" s="308" t="s">
        <v>2035</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5">
        <f>AE383/$AE$23*100</f>
        <v>100.00000000000004</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2" t="s">
        <v>111</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11" t="s">
        <v>99</v>
      </c>
      <c r="AE386" s="112" t="s">
        <v>9</v>
      </c>
      <c r="AF386" s="92" t="s">
        <v>1988</v>
      </c>
      <c r="AG386" s="92" t="s">
        <v>1989</v>
      </c>
      <c r="AH386" s="92" t="s">
        <v>1990</v>
      </c>
      <c r="AI386" s="93" t="s">
        <v>1991</v>
      </c>
      <c r="AJ386" s="92"/>
      <c r="AK386" s="93" t="s">
        <v>1992</v>
      </c>
    </row>
    <row r="387" spans="1:37" ht="25.4" customHeight="1" thickTop="1" thickBot="1" x14ac:dyDescent="0.3">
      <c r="A387" s="275" t="s">
        <v>358</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4" customHeight="1" thickTop="1" thickBot="1" x14ac:dyDescent="0.3">
      <c r="A388" s="275" t="s">
        <v>359</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4" customHeight="1" thickTop="1" thickBot="1" x14ac:dyDescent="0.3">
      <c r="A389" s="275" t="s">
        <v>360</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4" customHeight="1" thickTop="1" thickBot="1" x14ac:dyDescent="0.3">
      <c r="A390" s="275" t="s">
        <v>361</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4" customHeight="1" thickTop="1" thickBot="1" x14ac:dyDescent="0.3">
      <c r="A391" s="275" t="s">
        <v>362</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4" customHeight="1" thickTop="1" x14ac:dyDescent="0.25">
      <c r="A392" s="321" t="s">
        <v>2036</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5">
        <f>SUM(AE385:AE391)</f>
        <v>2.1276595744680851</v>
      </c>
      <c r="AF392" s="65"/>
      <c r="AG392" s="98">
        <f>SUM(AG387:AG391)</f>
        <v>5</v>
      </c>
      <c r="AH392" s="99"/>
      <c r="AI392" s="100"/>
      <c r="AJ392" s="100"/>
      <c r="AK392" s="100"/>
    </row>
    <row r="393" spans="1:37" ht="25.4" customHeight="1" x14ac:dyDescent="0.25">
      <c r="A393" s="308" t="s">
        <v>2037</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363</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2" t="s">
        <v>76</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69" t="s">
        <v>99</v>
      </c>
      <c r="AE399" s="113" t="s">
        <v>9</v>
      </c>
      <c r="AF399" s="92" t="s">
        <v>1988</v>
      </c>
      <c r="AG399" s="92" t="s">
        <v>1989</v>
      </c>
      <c r="AH399" s="92" t="s">
        <v>1990</v>
      </c>
      <c r="AI399" s="93" t="s">
        <v>1991</v>
      </c>
      <c r="AJ399" s="92"/>
      <c r="AK399" s="93" t="s">
        <v>1992</v>
      </c>
    </row>
    <row r="400" spans="1:37" ht="25.4" customHeight="1" thickTop="1" thickBot="1" x14ac:dyDescent="0.3">
      <c r="A400" s="275" t="s">
        <v>365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2</v>
      </c>
      <c r="AE400" s="95">
        <f t="shared" ref="AE400:AE421" si="76">IF(AG400=1,AK400,AG400)</f>
        <v>9.6711798839458421E-2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9.6711798839458421E-2</v>
      </c>
    </row>
    <row r="401" spans="1:37" ht="25.4" customHeight="1" thickTop="1" thickBot="1" x14ac:dyDescent="0.3">
      <c r="A401" s="275" t="s">
        <v>141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2</v>
      </c>
      <c r="AE401" s="95">
        <f t="shared" si="76"/>
        <v>9.6711798839458421E-2</v>
      </c>
      <c r="AF401">
        <f t="shared" si="77"/>
        <v>1</v>
      </c>
      <c r="AG401" s="92">
        <f t="shared" si="78"/>
        <v>1</v>
      </c>
      <c r="AH401" s="96">
        <f t="shared" si="79"/>
        <v>1</v>
      </c>
      <c r="AI401" s="97">
        <f t="shared" si="80"/>
        <v>4.5454545454545456E-2</v>
      </c>
      <c r="AJ401" s="97">
        <f t="shared" si="81"/>
        <v>4.5454545454545456E-2</v>
      </c>
      <c r="AK401" s="97">
        <f t="shared" si="82"/>
        <v>9.6711798839458421E-2</v>
      </c>
    </row>
    <row r="402" spans="1:37" ht="25.4" customHeight="1" thickTop="1" thickBot="1" x14ac:dyDescent="0.3">
      <c r="A402" s="275" t="s">
        <v>366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2</v>
      </c>
      <c r="AE402" s="95">
        <f t="shared" si="76"/>
        <v>9.6711798839458421E-2</v>
      </c>
      <c r="AF402">
        <f t="shared" si="77"/>
        <v>1</v>
      </c>
      <c r="AG402" s="92">
        <f t="shared" si="78"/>
        <v>1</v>
      </c>
      <c r="AH402" s="96">
        <f t="shared" si="79"/>
        <v>1</v>
      </c>
      <c r="AI402" s="97">
        <f t="shared" si="80"/>
        <v>4.5454545454545456E-2</v>
      </c>
      <c r="AJ402" s="97">
        <f t="shared" si="81"/>
        <v>4.5454545454545456E-2</v>
      </c>
      <c r="AK402" s="97">
        <f t="shared" si="82"/>
        <v>9.6711798839458421E-2</v>
      </c>
    </row>
    <row r="403" spans="1:37" ht="25.4" customHeight="1" thickTop="1" thickBot="1" x14ac:dyDescent="0.3">
      <c r="A403" s="275" t="s">
        <v>367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2</v>
      </c>
      <c r="AE403" s="95">
        <f t="shared" si="76"/>
        <v>9.6711798839458421E-2</v>
      </c>
      <c r="AF403">
        <f t="shared" si="77"/>
        <v>1</v>
      </c>
      <c r="AG403" s="92">
        <f t="shared" si="78"/>
        <v>1</v>
      </c>
      <c r="AH403" s="96">
        <f t="shared" si="79"/>
        <v>1</v>
      </c>
      <c r="AI403" s="97">
        <f t="shared" si="80"/>
        <v>4.5454545454545456E-2</v>
      </c>
      <c r="AJ403" s="97">
        <f t="shared" si="81"/>
        <v>4.5454545454545456E-2</v>
      </c>
      <c r="AK403" s="97">
        <f t="shared" si="82"/>
        <v>9.6711798839458421E-2</v>
      </c>
    </row>
    <row r="404" spans="1:37" ht="25.4" customHeight="1" thickTop="1" thickBot="1" x14ac:dyDescent="0.3">
      <c r="A404" s="275" t="s">
        <v>368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2</v>
      </c>
      <c r="AE404" s="95">
        <f t="shared" si="76"/>
        <v>9.6711798839458421E-2</v>
      </c>
      <c r="AF404">
        <f t="shared" si="77"/>
        <v>1</v>
      </c>
      <c r="AG404" s="92">
        <f t="shared" si="78"/>
        <v>1</v>
      </c>
      <c r="AH404" s="96">
        <f t="shared" si="79"/>
        <v>1</v>
      </c>
      <c r="AI404" s="97">
        <f t="shared" si="80"/>
        <v>4.5454545454545456E-2</v>
      </c>
      <c r="AJ404" s="97">
        <f t="shared" si="81"/>
        <v>4.5454545454545456E-2</v>
      </c>
      <c r="AK404" s="97">
        <f t="shared" si="82"/>
        <v>9.6711798839458421E-2</v>
      </c>
    </row>
    <row r="405" spans="1:37" ht="25.4" customHeight="1" thickTop="1" thickBot="1" x14ac:dyDescent="0.3">
      <c r="A405" s="275" t="s">
        <v>369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2</v>
      </c>
      <c r="AE405" s="95">
        <f t="shared" si="76"/>
        <v>9.6711798839458421E-2</v>
      </c>
      <c r="AF405">
        <f t="shared" si="77"/>
        <v>1</v>
      </c>
      <c r="AG405" s="92">
        <f t="shared" si="78"/>
        <v>1</v>
      </c>
      <c r="AH405" s="96">
        <f t="shared" si="79"/>
        <v>1</v>
      </c>
      <c r="AI405" s="97">
        <f t="shared" si="80"/>
        <v>4.5454545454545456E-2</v>
      </c>
      <c r="AJ405" s="97">
        <f t="shared" si="81"/>
        <v>4.5454545454545456E-2</v>
      </c>
      <c r="AK405" s="97">
        <f t="shared" si="82"/>
        <v>9.6711798839458421E-2</v>
      </c>
    </row>
    <row r="406" spans="1:37" ht="25.4" customHeight="1" thickTop="1" thickBot="1" x14ac:dyDescent="0.3">
      <c r="A406" s="275" t="s">
        <v>370</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2</v>
      </c>
      <c r="AE406" s="95">
        <f t="shared" si="76"/>
        <v>9.6711798839458421E-2</v>
      </c>
      <c r="AF406">
        <f t="shared" si="77"/>
        <v>1</v>
      </c>
      <c r="AG406" s="92">
        <f t="shared" si="78"/>
        <v>1</v>
      </c>
      <c r="AH406" s="96">
        <f t="shared" si="79"/>
        <v>1</v>
      </c>
      <c r="AI406" s="97">
        <f t="shared" si="80"/>
        <v>4.5454545454545456E-2</v>
      </c>
      <c r="AJ406" s="97">
        <f t="shared" si="81"/>
        <v>4.5454545454545456E-2</v>
      </c>
      <c r="AK406" s="97">
        <f t="shared" si="82"/>
        <v>9.6711798839458421E-2</v>
      </c>
    </row>
    <row r="407" spans="1:37" ht="25.4" customHeight="1" thickTop="1" thickBot="1" x14ac:dyDescent="0.3">
      <c r="A407" s="275" t="s">
        <v>371</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2</v>
      </c>
      <c r="AE407" s="95">
        <f t="shared" si="76"/>
        <v>9.6711798839458421E-2</v>
      </c>
      <c r="AF407">
        <f t="shared" si="77"/>
        <v>1</v>
      </c>
      <c r="AG407" s="92">
        <f t="shared" si="78"/>
        <v>1</v>
      </c>
      <c r="AH407" s="96">
        <f t="shared" si="79"/>
        <v>1</v>
      </c>
      <c r="AI407" s="97">
        <f t="shared" si="80"/>
        <v>4.5454545454545456E-2</v>
      </c>
      <c r="AJ407" s="97">
        <f t="shared" si="81"/>
        <v>4.5454545454545456E-2</v>
      </c>
      <c r="AK407" s="97">
        <f t="shared" si="82"/>
        <v>9.6711798839458421E-2</v>
      </c>
    </row>
    <row r="408" spans="1:37" ht="25.4" customHeight="1" thickTop="1" thickBot="1" x14ac:dyDescent="0.3">
      <c r="A408" s="275" t="s">
        <v>372</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2</v>
      </c>
      <c r="AE408" s="95">
        <f t="shared" si="76"/>
        <v>9.6711798839458421E-2</v>
      </c>
      <c r="AF408">
        <f t="shared" si="77"/>
        <v>1</v>
      </c>
      <c r="AG408" s="92">
        <f t="shared" si="78"/>
        <v>1</v>
      </c>
      <c r="AH408" s="96">
        <f t="shared" si="79"/>
        <v>1</v>
      </c>
      <c r="AI408" s="97">
        <f t="shared" si="80"/>
        <v>4.5454545454545456E-2</v>
      </c>
      <c r="AJ408" s="97">
        <f t="shared" si="81"/>
        <v>4.5454545454545456E-2</v>
      </c>
      <c r="AK408" s="97">
        <f t="shared" si="82"/>
        <v>9.6711798839458421E-2</v>
      </c>
    </row>
    <row r="409" spans="1:37" ht="25.4" customHeight="1" thickTop="1" thickBot="1" x14ac:dyDescent="0.3">
      <c r="A409" s="275" t="s">
        <v>373</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2</v>
      </c>
      <c r="AE409" s="95">
        <f t="shared" si="76"/>
        <v>9.6711798839458421E-2</v>
      </c>
      <c r="AF409">
        <f t="shared" si="77"/>
        <v>1</v>
      </c>
      <c r="AG409" s="92">
        <f t="shared" si="78"/>
        <v>1</v>
      </c>
      <c r="AH409" s="96">
        <f t="shared" si="79"/>
        <v>1</v>
      </c>
      <c r="AI409" s="97">
        <f t="shared" si="80"/>
        <v>4.5454545454545456E-2</v>
      </c>
      <c r="AJ409" s="97">
        <f t="shared" si="81"/>
        <v>4.5454545454545456E-2</v>
      </c>
      <c r="AK409" s="97">
        <f t="shared" si="82"/>
        <v>9.6711798839458421E-2</v>
      </c>
    </row>
    <row r="410" spans="1:37" ht="25.4" customHeight="1" thickTop="1" thickBot="1" x14ac:dyDescent="0.3">
      <c r="A410" s="275" t="s">
        <v>374</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2</v>
      </c>
      <c r="AE410" s="95">
        <f t="shared" si="76"/>
        <v>9.6711798839458421E-2</v>
      </c>
      <c r="AF410">
        <f t="shared" si="77"/>
        <v>1</v>
      </c>
      <c r="AG410" s="92">
        <f t="shared" si="78"/>
        <v>1</v>
      </c>
      <c r="AH410" s="96">
        <f t="shared" si="79"/>
        <v>1</v>
      </c>
      <c r="AI410" s="97">
        <f t="shared" si="80"/>
        <v>4.5454545454545456E-2</v>
      </c>
      <c r="AJ410" s="97">
        <f t="shared" si="81"/>
        <v>4.5454545454545456E-2</v>
      </c>
      <c r="AK410" s="97">
        <f t="shared" si="82"/>
        <v>9.6711798839458421E-2</v>
      </c>
    </row>
    <row r="411" spans="1:37" ht="25.4" customHeight="1" thickTop="1" thickBot="1" x14ac:dyDescent="0.3">
      <c r="A411" s="275" t="s">
        <v>129</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2</v>
      </c>
      <c r="AE411" s="95">
        <f t="shared" si="76"/>
        <v>9.6711798839458421E-2</v>
      </c>
      <c r="AF411">
        <f t="shared" si="77"/>
        <v>1</v>
      </c>
      <c r="AG411" s="92">
        <f t="shared" si="78"/>
        <v>1</v>
      </c>
      <c r="AH411" s="96">
        <f t="shared" si="79"/>
        <v>1</v>
      </c>
      <c r="AI411" s="97">
        <f t="shared" si="80"/>
        <v>4.5454545454545456E-2</v>
      </c>
      <c r="AJ411" s="97">
        <f t="shared" si="81"/>
        <v>4.5454545454545456E-2</v>
      </c>
      <c r="AK411" s="97">
        <f t="shared" si="82"/>
        <v>9.6711798839458421E-2</v>
      </c>
    </row>
    <row r="412" spans="1:37" ht="25.4" customHeight="1" thickTop="1" thickBot="1" x14ac:dyDescent="0.3">
      <c r="A412" s="275" t="s">
        <v>375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2</v>
      </c>
      <c r="AE412" s="95">
        <f t="shared" si="76"/>
        <v>9.6711798839458421E-2</v>
      </c>
      <c r="AF412">
        <f t="shared" si="77"/>
        <v>1</v>
      </c>
      <c r="AG412" s="92">
        <f t="shared" si="78"/>
        <v>1</v>
      </c>
      <c r="AH412" s="96">
        <f t="shared" si="79"/>
        <v>1</v>
      </c>
      <c r="AI412" s="97">
        <f t="shared" si="80"/>
        <v>4.5454545454545456E-2</v>
      </c>
      <c r="AJ412" s="97">
        <f t="shared" si="81"/>
        <v>4.5454545454545456E-2</v>
      </c>
      <c r="AK412" s="97">
        <f t="shared" si="82"/>
        <v>9.6711798839458421E-2</v>
      </c>
    </row>
    <row r="413" spans="1:37" ht="25.4" customHeight="1" thickTop="1" thickBot="1" x14ac:dyDescent="0.3">
      <c r="A413" s="275" t="s">
        <v>376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2</v>
      </c>
      <c r="AE413" s="95">
        <f t="shared" si="76"/>
        <v>9.6711798839458421E-2</v>
      </c>
      <c r="AF413">
        <f t="shared" si="77"/>
        <v>1</v>
      </c>
      <c r="AG413" s="92">
        <f t="shared" si="78"/>
        <v>1</v>
      </c>
      <c r="AH413" s="96">
        <f t="shared" si="79"/>
        <v>1</v>
      </c>
      <c r="AI413" s="97">
        <f t="shared" si="80"/>
        <v>4.5454545454545456E-2</v>
      </c>
      <c r="AJ413" s="97">
        <f t="shared" si="81"/>
        <v>4.5454545454545456E-2</v>
      </c>
      <c r="AK413" s="97">
        <f t="shared" si="82"/>
        <v>9.6711798839458421E-2</v>
      </c>
    </row>
    <row r="414" spans="1:37" ht="25.4" customHeight="1" thickTop="1" thickBot="1" x14ac:dyDescent="0.3">
      <c r="A414" s="275" t="s">
        <v>377</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2</v>
      </c>
      <c r="AE414" s="95">
        <f t="shared" si="76"/>
        <v>9.6711798839458421E-2</v>
      </c>
      <c r="AF414">
        <f t="shared" si="77"/>
        <v>1</v>
      </c>
      <c r="AG414" s="92">
        <f t="shared" si="78"/>
        <v>1</v>
      </c>
      <c r="AH414" s="96">
        <f t="shared" si="79"/>
        <v>1</v>
      </c>
      <c r="AI414" s="97">
        <f t="shared" si="80"/>
        <v>4.5454545454545456E-2</v>
      </c>
      <c r="AJ414" s="97">
        <f t="shared" si="81"/>
        <v>4.5454545454545456E-2</v>
      </c>
      <c r="AK414" s="97">
        <f t="shared" si="82"/>
        <v>9.6711798839458421E-2</v>
      </c>
    </row>
    <row r="415" spans="1:37" ht="25.4" customHeight="1" thickTop="1" thickBot="1" x14ac:dyDescent="0.3">
      <c r="A415" s="275" t="s">
        <v>378</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2</v>
      </c>
      <c r="AE415" s="95">
        <f t="shared" si="76"/>
        <v>9.6711798839458421E-2</v>
      </c>
      <c r="AF415">
        <f t="shared" si="77"/>
        <v>1</v>
      </c>
      <c r="AG415" s="92">
        <f t="shared" si="78"/>
        <v>1</v>
      </c>
      <c r="AH415" s="96">
        <f t="shared" si="79"/>
        <v>1</v>
      </c>
      <c r="AI415" s="97">
        <f t="shared" si="80"/>
        <v>4.5454545454545456E-2</v>
      </c>
      <c r="AJ415" s="97">
        <f t="shared" si="81"/>
        <v>4.5454545454545456E-2</v>
      </c>
      <c r="AK415" s="97">
        <f t="shared" si="82"/>
        <v>9.6711798839458421E-2</v>
      </c>
    </row>
    <row r="416" spans="1:37" ht="25.4" customHeight="1" thickTop="1" thickBot="1" x14ac:dyDescent="0.3">
      <c r="A416" s="275" t="s">
        <v>379</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2</v>
      </c>
      <c r="AE416" s="95">
        <f t="shared" si="76"/>
        <v>9.6711798839458421E-2</v>
      </c>
      <c r="AF416">
        <f t="shared" si="77"/>
        <v>1</v>
      </c>
      <c r="AG416" s="92">
        <f t="shared" si="78"/>
        <v>1</v>
      </c>
      <c r="AH416" s="96">
        <f t="shared" si="79"/>
        <v>1</v>
      </c>
      <c r="AI416" s="97">
        <f t="shared" si="80"/>
        <v>4.5454545454545456E-2</v>
      </c>
      <c r="AJ416" s="97">
        <f t="shared" si="81"/>
        <v>4.5454545454545456E-2</v>
      </c>
      <c r="AK416" s="97">
        <f t="shared" si="82"/>
        <v>9.6711798839458421E-2</v>
      </c>
    </row>
    <row r="417" spans="1:37" ht="25.4" customHeight="1" thickTop="1" thickBot="1" x14ac:dyDescent="0.3">
      <c r="A417" s="275" t="s">
        <v>380</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2</v>
      </c>
      <c r="AE417" s="95">
        <f t="shared" si="76"/>
        <v>9.6711798839458421E-2</v>
      </c>
      <c r="AF417">
        <f t="shared" si="77"/>
        <v>1</v>
      </c>
      <c r="AG417" s="92">
        <f t="shared" si="78"/>
        <v>1</v>
      </c>
      <c r="AH417" s="96">
        <f t="shared" si="79"/>
        <v>1</v>
      </c>
      <c r="AI417" s="97">
        <f>IF(AG417=1,AG417/$AG$422,"No aplica")</f>
        <v>4.5454545454545456E-2</v>
      </c>
      <c r="AJ417" s="97">
        <f t="shared" si="81"/>
        <v>4.5454545454545456E-2</v>
      </c>
      <c r="AK417" s="97">
        <f t="shared" si="82"/>
        <v>9.6711798839458421E-2</v>
      </c>
    </row>
    <row r="418" spans="1:37" ht="25.4" customHeight="1" thickTop="1" thickBot="1" x14ac:dyDescent="0.3">
      <c r="A418" s="275" t="s">
        <v>381</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2</v>
      </c>
      <c r="AE418" s="95">
        <f t="shared" si="76"/>
        <v>9.6711798839458421E-2</v>
      </c>
      <c r="AF418">
        <f t="shared" si="77"/>
        <v>1</v>
      </c>
      <c r="AG418" s="92">
        <f t="shared" si="78"/>
        <v>1</v>
      </c>
      <c r="AH418" s="96">
        <f t="shared" si="79"/>
        <v>1</v>
      </c>
      <c r="AI418" s="97">
        <f>IF(AG418=1,AG418/$AG$422,"No aplica")</f>
        <v>4.5454545454545456E-2</v>
      </c>
      <c r="AJ418" s="97">
        <f t="shared" si="81"/>
        <v>4.5454545454545456E-2</v>
      </c>
      <c r="AK418" s="97">
        <f t="shared" si="82"/>
        <v>9.6711798839458421E-2</v>
      </c>
    </row>
    <row r="419" spans="1:37" ht="25.4" customHeight="1" thickTop="1" thickBot="1" x14ac:dyDescent="0.3">
      <c r="A419" s="275" t="s">
        <v>382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2</v>
      </c>
      <c r="AE419" s="95">
        <f t="shared" si="76"/>
        <v>9.6711798839458421E-2</v>
      </c>
      <c r="AF419">
        <f t="shared" si="77"/>
        <v>1</v>
      </c>
      <c r="AG419" s="92">
        <f t="shared" si="78"/>
        <v>1</v>
      </c>
      <c r="AH419" s="96">
        <f t="shared" si="79"/>
        <v>1</v>
      </c>
      <c r="AI419" s="97">
        <f>IF(AG419=1,AG419/$AG$422,"No aplica")</f>
        <v>4.5454545454545456E-2</v>
      </c>
      <c r="AJ419" s="97">
        <f t="shared" si="81"/>
        <v>4.5454545454545456E-2</v>
      </c>
      <c r="AK419" s="97">
        <f t="shared" si="82"/>
        <v>9.6711798839458421E-2</v>
      </c>
    </row>
    <row r="420" spans="1:37" ht="25.4" customHeight="1" thickTop="1" thickBot="1" x14ac:dyDescent="0.3">
      <c r="A420" s="275" t="s">
        <v>383</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2</v>
      </c>
      <c r="AE420" s="95">
        <f t="shared" si="76"/>
        <v>9.6711798839458421E-2</v>
      </c>
      <c r="AF420">
        <f t="shared" si="77"/>
        <v>1</v>
      </c>
      <c r="AG420" s="92">
        <f t="shared" si="78"/>
        <v>1</v>
      </c>
      <c r="AH420" s="96">
        <f t="shared" si="79"/>
        <v>1</v>
      </c>
      <c r="AI420" s="97">
        <f>IF(AG420=1,AG420/$AG$422,"No aplica")</f>
        <v>4.5454545454545456E-2</v>
      </c>
      <c r="AJ420" s="97">
        <f t="shared" si="81"/>
        <v>4.5454545454545456E-2</v>
      </c>
      <c r="AK420" s="97">
        <f t="shared" si="82"/>
        <v>9.6711798839458421E-2</v>
      </c>
    </row>
    <row r="421" spans="1:37" ht="25.4" customHeight="1" thickTop="1" thickBot="1" x14ac:dyDescent="0.3">
      <c r="A421" s="275" t="s">
        <v>384</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2</v>
      </c>
      <c r="AE421" s="95">
        <f t="shared" si="76"/>
        <v>9.6711798839458421E-2</v>
      </c>
      <c r="AF421">
        <f t="shared" si="77"/>
        <v>1</v>
      </c>
      <c r="AG421" s="92">
        <f t="shared" si="78"/>
        <v>1</v>
      </c>
      <c r="AH421" s="96">
        <f t="shared" si="79"/>
        <v>1</v>
      </c>
      <c r="AI421" s="97">
        <f>IF(AG421=1,AG421/$AG$422,"No aplica")</f>
        <v>4.5454545454545456E-2</v>
      </c>
      <c r="AJ421" s="97">
        <f t="shared" si="81"/>
        <v>4.5454545454545456E-2</v>
      </c>
      <c r="AK421" s="97">
        <f t="shared" si="82"/>
        <v>9.6711798839458421E-2</v>
      </c>
    </row>
    <row r="422" spans="1:37" ht="25.4" customHeight="1" thickTop="1" x14ac:dyDescent="0.25">
      <c r="A422" s="321" t="s">
        <v>2038</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5">
        <f>SUM(AE400:AE421)</f>
        <v>2.1276595744680851</v>
      </c>
      <c r="AF422" s="65"/>
      <c r="AG422" s="98">
        <f>SUM(AG400:AG421)</f>
        <v>22</v>
      </c>
      <c r="AH422" s="99"/>
      <c r="AI422" s="100"/>
      <c r="AJ422" s="100"/>
      <c r="AK422" s="100"/>
    </row>
    <row r="423" spans="1:37" ht="25.4" customHeight="1" x14ac:dyDescent="0.25">
      <c r="A423" s="308" t="s">
        <v>2039</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5">
        <f>AE422/$AE$23*100</f>
        <v>100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2" t="s">
        <v>111</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11" t="s">
        <v>99</v>
      </c>
      <c r="AE425" s="112" t="s">
        <v>9</v>
      </c>
      <c r="AF425" s="92" t="s">
        <v>1988</v>
      </c>
      <c r="AG425" s="92" t="s">
        <v>1989</v>
      </c>
      <c r="AH425" s="92" t="s">
        <v>1990</v>
      </c>
      <c r="AI425" s="93" t="s">
        <v>1991</v>
      </c>
      <c r="AJ425" s="92"/>
      <c r="AK425" s="93" t="s">
        <v>1992</v>
      </c>
    </row>
    <row r="426" spans="1:37" ht="25.4" customHeight="1" thickTop="1" thickBot="1" x14ac:dyDescent="0.3">
      <c r="A426" s="275" t="s">
        <v>385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2</v>
      </c>
      <c r="AE426" s="95">
        <f>IF(AG426=1,AK426,AG426)</f>
        <v>0.42553191489361702</v>
      </c>
      <c r="AF426">
        <f>AD426/2</f>
        <v>1</v>
      </c>
      <c r="AG426" s="92">
        <f>IF(AND(AF426&gt;=0,AF426&lt;=1),1,"No aplica")</f>
        <v>1</v>
      </c>
      <c r="AH426" s="96">
        <f>AD426/(AG426*2)</f>
        <v>1</v>
      </c>
      <c r="AI426" s="97">
        <f>IF(AG426=1,AG426/$AG$431,"No aplica")</f>
        <v>0.2</v>
      </c>
      <c r="AJ426" s="97">
        <f>AF426*AI426</f>
        <v>0.2</v>
      </c>
      <c r="AK426" s="97">
        <f>AJ426*$AE$23</f>
        <v>0.42553191489361702</v>
      </c>
    </row>
    <row r="427" spans="1:37" ht="25.4" customHeight="1" thickTop="1" thickBot="1" x14ac:dyDescent="0.3">
      <c r="A427" s="275" t="s">
        <v>386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2</v>
      </c>
      <c r="AE427" s="95">
        <f>IF(AG427=1,AK427,AG427)</f>
        <v>0.42553191489361702</v>
      </c>
      <c r="AF427">
        <f>AD427/2</f>
        <v>1</v>
      </c>
      <c r="AG427" s="92">
        <f>IF(AND(AF427&gt;=0,AF427&lt;=1),1,"No aplica")</f>
        <v>1</v>
      </c>
      <c r="AH427" s="96">
        <f>AD427/(AG427*2)</f>
        <v>1</v>
      </c>
      <c r="AI427" s="97">
        <f>IF(AG427=1,AG427/$AG$431,"No aplica")</f>
        <v>0.2</v>
      </c>
      <c r="AJ427" s="97">
        <f>AF427*AI427</f>
        <v>0.2</v>
      </c>
      <c r="AK427" s="97">
        <f>AJ427*$AE$23</f>
        <v>0.42553191489361702</v>
      </c>
    </row>
    <row r="428" spans="1:37" ht="25.4" customHeight="1" thickTop="1" thickBot="1" x14ac:dyDescent="0.3">
      <c r="A428" s="275" t="s">
        <v>387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2</v>
      </c>
      <c r="AE428" s="95">
        <f>IF(AG428=1,AK428,AG428)</f>
        <v>0.42553191489361702</v>
      </c>
      <c r="AF428">
        <f>AD428/2</f>
        <v>1</v>
      </c>
      <c r="AG428" s="92">
        <f>IF(AND(AF428&gt;=0,AF428&lt;=1),1,"No aplica")</f>
        <v>1</v>
      </c>
      <c r="AH428" s="96">
        <f>AD428/(AG428*2)</f>
        <v>1</v>
      </c>
      <c r="AI428" s="97">
        <f>IF(AG428=1,AG428/$AG$431,"No aplica")</f>
        <v>0.2</v>
      </c>
      <c r="AJ428" s="97">
        <f>AF428*AI428</f>
        <v>0.2</v>
      </c>
      <c r="AK428" s="97">
        <f>AJ428*$AE$23</f>
        <v>0.42553191489361702</v>
      </c>
    </row>
    <row r="429" spans="1:37" ht="25.4" customHeight="1" thickTop="1" thickBot="1" x14ac:dyDescent="0.3">
      <c r="A429" s="275" t="s">
        <v>388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2</v>
      </c>
      <c r="AE429" s="95">
        <f>IF(AG429=1,AK429,AG429)</f>
        <v>0.42553191489361702</v>
      </c>
      <c r="AF429">
        <f>AD429/2</f>
        <v>1</v>
      </c>
      <c r="AG429" s="92">
        <f>IF(AND(AF429&gt;=0,AF429&lt;=1),1,"No aplica")</f>
        <v>1</v>
      </c>
      <c r="AH429" s="96">
        <f>AD429/(AG429*2)</f>
        <v>1</v>
      </c>
      <c r="AI429" s="97">
        <f>IF(AG429=1,AG429/$AG$431,"No aplica")</f>
        <v>0.2</v>
      </c>
      <c r="AJ429" s="97">
        <f>AF429*AI429</f>
        <v>0.2</v>
      </c>
      <c r="AK429" s="97">
        <f>AJ429*$AE$23</f>
        <v>0.42553191489361702</v>
      </c>
    </row>
    <row r="430" spans="1:37" ht="25.4" customHeight="1" thickTop="1" thickBot="1" x14ac:dyDescent="0.3">
      <c r="A430" s="275" t="s">
        <v>389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2</v>
      </c>
      <c r="AE430" s="95">
        <f>IF(AG430=1,AK430,AG430)</f>
        <v>0.42553191489361702</v>
      </c>
      <c r="AF430">
        <f>AD430/2</f>
        <v>1</v>
      </c>
      <c r="AG430" s="92">
        <f>IF(AND(AF430&gt;=0,AF430&lt;=1),1,"No aplica")</f>
        <v>1</v>
      </c>
      <c r="AH430" s="96">
        <f>AD430/(AG430*2)</f>
        <v>1</v>
      </c>
      <c r="AI430" s="97">
        <f>IF(AG430=1,AG430/$AG$431,"No aplica")</f>
        <v>0.2</v>
      </c>
      <c r="AJ430" s="97">
        <f>AF430*AI430</f>
        <v>0.2</v>
      </c>
      <c r="AK430" s="97">
        <f>AJ430*$AE$23</f>
        <v>0.42553191489361702</v>
      </c>
    </row>
    <row r="431" spans="1:37" ht="25.4" customHeight="1" thickTop="1" x14ac:dyDescent="0.25">
      <c r="A431" s="321" t="s">
        <v>2040</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5">
        <f>SUM(AE424:AE430)</f>
        <v>2.1276595744680851</v>
      </c>
      <c r="AF431" s="65"/>
      <c r="AG431" s="98">
        <f>SUM(AG426:AG430)</f>
        <v>5</v>
      </c>
      <c r="AH431" s="99"/>
      <c r="AI431" s="100"/>
      <c r="AJ431" s="100"/>
      <c r="AK431" s="100"/>
    </row>
    <row r="432" spans="1:37" ht="25.4" customHeight="1" x14ac:dyDescent="0.25">
      <c r="A432" s="308" t="s">
        <v>2041</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390</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2" t="s">
        <v>76</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69" t="s">
        <v>99</v>
      </c>
      <c r="AE438" s="113" t="s">
        <v>9</v>
      </c>
      <c r="AF438" s="92" t="s">
        <v>1988</v>
      </c>
      <c r="AG438" s="92" t="s">
        <v>1989</v>
      </c>
      <c r="AH438" s="92" t="s">
        <v>1990</v>
      </c>
      <c r="AI438" s="93" t="s">
        <v>1991</v>
      </c>
      <c r="AJ438" s="92"/>
      <c r="AK438" s="93" t="s">
        <v>1992</v>
      </c>
    </row>
    <row r="439" spans="1:37" ht="25.4" customHeight="1" thickTop="1" thickBot="1" x14ac:dyDescent="0.3">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4" customHeight="1" thickTop="1" thickBot="1" x14ac:dyDescent="0.3">
      <c r="A440" s="275" t="s">
        <v>141</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4" customHeight="1" thickTop="1" thickBot="1" x14ac:dyDescent="0.3">
      <c r="A441" s="275" t="s">
        <v>391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4" customHeight="1" thickTop="1" thickBot="1" x14ac:dyDescent="0.3">
      <c r="A442" s="275" t="s">
        <v>392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4" customHeight="1" thickTop="1" thickBot="1" x14ac:dyDescent="0.3">
      <c r="A443" s="275" t="s">
        <v>393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4" customHeight="1" thickTop="1" thickBot="1" x14ac:dyDescent="0.3">
      <c r="A444" s="275" t="s">
        <v>394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4" customHeight="1" thickTop="1" thickBot="1" x14ac:dyDescent="0.3">
      <c r="A445" s="275" t="s">
        <v>395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4" customHeight="1" thickTop="1" thickBot="1" x14ac:dyDescent="0.3">
      <c r="A446" s="275" t="s">
        <v>396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4" customHeight="1" thickTop="1" thickBot="1" x14ac:dyDescent="0.3">
      <c r="A447" s="275" t="s">
        <v>397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4" customHeight="1" thickTop="1" thickBot="1" x14ac:dyDescent="0.3">
      <c r="A448" s="275" t="s">
        <v>398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4" customHeight="1" thickTop="1" thickBot="1" x14ac:dyDescent="0.3">
      <c r="A449" s="275" t="s">
        <v>399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4" customHeight="1" thickTop="1" thickBot="1" x14ac:dyDescent="0.3">
      <c r="A450" s="275" t="s">
        <v>400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4" customHeight="1" thickTop="1" thickBot="1" x14ac:dyDescent="0.3">
      <c r="A451" s="275" t="s">
        <v>401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4" customHeight="1" thickTop="1" thickBot="1" x14ac:dyDescent="0.3">
      <c r="A452" s="275" t="s">
        <v>402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4" customHeight="1" thickTop="1" thickBot="1" x14ac:dyDescent="0.3">
      <c r="A453" s="275" t="s">
        <v>403</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4" customHeight="1" thickTop="1" x14ac:dyDescent="0.25">
      <c r="A454" s="321" t="s">
        <v>2042</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5">
        <f>SUM(AE439:AE453)</f>
        <v>2.1276595744680851</v>
      </c>
      <c r="AF454" s="65"/>
      <c r="AG454" s="98">
        <f>SUM(AG439:AG453)</f>
        <v>15</v>
      </c>
      <c r="AH454" s="99"/>
      <c r="AI454" s="100"/>
      <c r="AJ454" s="100"/>
      <c r="AK454" s="100"/>
    </row>
    <row r="455" spans="1:37" ht="25.4" customHeight="1" x14ac:dyDescent="0.25">
      <c r="A455" s="308" t="s">
        <v>2043</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2" t="s">
        <v>111</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11" t="s">
        <v>99</v>
      </c>
      <c r="AE457" s="112" t="s">
        <v>9</v>
      </c>
      <c r="AF457" s="92" t="s">
        <v>1988</v>
      </c>
      <c r="AG457" s="92" t="s">
        <v>1989</v>
      </c>
      <c r="AH457" s="92" t="s">
        <v>1990</v>
      </c>
      <c r="AI457" s="93" t="s">
        <v>1991</v>
      </c>
      <c r="AJ457" s="92"/>
      <c r="AK457" s="93" t="s">
        <v>1992</v>
      </c>
    </row>
    <row r="458" spans="1:37" ht="25.4" customHeight="1" thickTop="1" thickBot="1" x14ac:dyDescent="0.3">
      <c r="A458" s="275" t="s">
        <v>404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4" customHeight="1" thickTop="1" thickBot="1" x14ac:dyDescent="0.3">
      <c r="A459" s="275" t="s">
        <v>405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4" customHeight="1" thickTop="1" thickBot="1" x14ac:dyDescent="0.3">
      <c r="A460" s="275" t="s">
        <v>406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4" customHeight="1" thickTop="1" thickBot="1" x14ac:dyDescent="0.3">
      <c r="A461" s="275" t="s">
        <v>407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4" customHeight="1" thickTop="1" thickBot="1" x14ac:dyDescent="0.3">
      <c r="A462" s="275" t="s">
        <v>408</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4" customHeight="1" thickTop="1" x14ac:dyDescent="0.25">
      <c r="A463" s="321" t="s">
        <v>2044</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5">
        <f>SUM(AE456:AE462)</f>
        <v>2.1276595744680851</v>
      </c>
      <c r="AF463" s="65"/>
      <c r="AG463" s="98">
        <f>SUM(AG458:AG462)</f>
        <v>5</v>
      </c>
      <c r="AH463" s="99"/>
      <c r="AI463" s="100"/>
      <c r="AJ463" s="100"/>
      <c r="AK463" s="100"/>
    </row>
    <row r="464" spans="1:37" ht="25.4" customHeight="1" x14ac:dyDescent="0.25">
      <c r="A464" s="308" t="s">
        <v>2045</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409</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2" t="s">
        <v>76</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69" t="s">
        <v>99</v>
      </c>
      <c r="AE470" s="113" t="s">
        <v>9</v>
      </c>
      <c r="AF470" s="92" t="s">
        <v>1988</v>
      </c>
      <c r="AG470" s="92" t="s">
        <v>1989</v>
      </c>
      <c r="AH470" s="92" t="s">
        <v>1990</v>
      </c>
      <c r="AI470" s="93" t="s">
        <v>1991</v>
      </c>
      <c r="AJ470" s="92"/>
      <c r="AK470" s="93" t="s">
        <v>1992</v>
      </c>
    </row>
    <row r="471" spans="1:37" ht="25.4" customHeight="1" thickTop="1" thickBot="1" x14ac:dyDescent="0.3">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2</v>
      </c>
      <c r="AE471" s="95">
        <f t="shared" ref="AE471:AE483" si="90">IF(AG471=1,AK471,AG471)</f>
        <v>0.16366612111292964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0.16366612111292964</v>
      </c>
    </row>
    <row r="472" spans="1:37" ht="25.4" customHeight="1" thickTop="1" thickBot="1" x14ac:dyDescent="0.3">
      <c r="A472" s="275" t="s">
        <v>141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2</v>
      </c>
      <c r="AE472" s="95">
        <f t="shared" si="90"/>
        <v>0.16366612111292964</v>
      </c>
      <c r="AF472">
        <f t="shared" si="91"/>
        <v>1</v>
      </c>
      <c r="AG472" s="92">
        <f t="shared" si="92"/>
        <v>1</v>
      </c>
      <c r="AH472" s="96">
        <f t="shared" si="93"/>
        <v>1</v>
      </c>
      <c r="AI472" s="97">
        <f t="shared" si="94"/>
        <v>7.6923076923076927E-2</v>
      </c>
      <c r="AJ472" s="97">
        <f t="shared" si="95"/>
        <v>7.6923076923076927E-2</v>
      </c>
      <c r="AK472" s="97">
        <f t="shared" si="96"/>
        <v>0.16366612111292964</v>
      </c>
    </row>
    <row r="473" spans="1:37" ht="25.4" customHeight="1" thickTop="1" thickBot="1" x14ac:dyDescent="0.3">
      <c r="A473" s="275" t="s">
        <v>411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2</v>
      </c>
      <c r="AE473" s="95">
        <f t="shared" si="90"/>
        <v>0.16366612111292964</v>
      </c>
      <c r="AF473">
        <f t="shared" si="91"/>
        <v>1</v>
      </c>
      <c r="AG473" s="92">
        <f t="shared" si="92"/>
        <v>1</v>
      </c>
      <c r="AH473" s="96">
        <f t="shared" si="93"/>
        <v>1</v>
      </c>
      <c r="AI473" s="97">
        <f t="shared" si="94"/>
        <v>7.6923076923076927E-2</v>
      </c>
      <c r="AJ473" s="97">
        <f t="shared" si="95"/>
        <v>7.6923076923076927E-2</v>
      </c>
      <c r="AK473" s="97">
        <f t="shared" si="96"/>
        <v>0.16366612111292964</v>
      </c>
    </row>
    <row r="474" spans="1:37" ht="25.4" customHeight="1" thickTop="1" thickBot="1" x14ac:dyDescent="0.3">
      <c r="A474" s="275" t="s">
        <v>412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2</v>
      </c>
      <c r="AE474" s="95">
        <f t="shared" si="90"/>
        <v>0.16366612111292964</v>
      </c>
      <c r="AF474">
        <f t="shared" si="91"/>
        <v>1</v>
      </c>
      <c r="AG474" s="92">
        <f t="shared" si="92"/>
        <v>1</v>
      </c>
      <c r="AH474" s="96">
        <f t="shared" si="93"/>
        <v>1</v>
      </c>
      <c r="AI474" s="97">
        <f t="shared" si="94"/>
        <v>7.6923076923076927E-2</v>
      </c>
      <c r="AJ474" s="97">
        <f t="shared" si="95"/>
        <v>7.6923076923076927E-2</v>
      </c>
      <c r="AK474" s="97">
        <f t="shared" si="96"/>
        <v>0.16366612111292964</v>
      </c>
    </row>
    <row r="475" spans="1:37" ht="25.4" customHeight="1" thickTop="1" thickBot="1" x14ac:dyDescent="0.3">
      <c r="A475" s="275" t="s">
        <v>413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2</v>
      </c>
      <c r="AE475" s="95">
        <f t="shared" si="90"/>
        <v>0.16366612111292964</v>
      </c>
      <c r="AF475">
        <f t="shared" si="91"/>
        <v>1</v>
      </c>
      <c r="AG475" s="92">
        <f t="shared" si="92"/>
        <v>1</v>
      </c>
      <c r="AH475" s="96">
        <f t="shared" si="93"/>
        <v>1</v>
      </c>
      <c r="AI475" s="97">
        <f t="shared" si="94"/>
        <v>7.6923076923076927E-2</v>
      </c>
      <c r="AJ475" s="97">
        <f t="shared" si="95"/>
        <v>7.6923076923076927E-2</v>
      </c>
      <c r="AK475" s="97">
        <f t="shared" si="96"/>
        <v>0.16366612111292964</v>
      </c>
    </row>
    <row r="476" spans="1:37" ht="25.4" customHeight="1" thickTop="1" thickBot="1" x14ac:dyDescent="0.3">
      <c r="A476" s="275" t="s">
        <v>414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2</v>
      </c>
      <c r="AE476" s="95">
        <f t="shared" si="90"/>
        <v>0.16366612111292964</v>
      </c>
      <c r="AF476">
        <f t="shared" si="91"/>
        <v>1</v>
      </c>
      <c r="AG476" s="92">
        <f t="shared" si="92"/>
        <v>1</v>
      </c>
      <c r="AH476" s="96">
        <f t="shared" si="93"/>
        <v>1</v>
      </c>
      <c r="AI476" s="97">
        <f t="shared" si="94"/>
        <v>7.6923076923076927E-2</v>
      </c>
      <c r="AJ476" s="97">
        <f t="shared" si="95"/>
        <v>7.6923076923076927E-2</v>
      </c>
      <c r="AK476" s="97">
        <f t="shared" si="96"/>
        <v>0.16366612111292964</v>
      </c>
    </row>
    <row r="477" spans="1:37" ht="25.4" customHeight="1" thickTop="1" thickBot="1" x14ac:dyDescent="0.3">
      <c r="A477" s="275" t="s">
        <v>415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2</v>
      </c>
      <c r="AE477" s="95">
        <f t="shared" si="90"/>
        <v>0.16366612111292964</v>
      </c>
      <c r="AF477">
        <f t="shared" si="91"/>
        <v>1</v>
      </c>
      <c r="AG477" s="92">
        <f t="shared" si="92"/>
        <v>1</v>
      </c>
      <c r="AH477" s="96">
        <f t="shared" si="93"/>
        <v>1</v>
      </c>
      <c r="AI477" s="97">
        <f t="shared" si="94"/>
        <v>7.6923076923076927E-2</v>
      </c>
      <c r="AJ477" s="97">
        <f t="shared" si="95"/>
        <v>7.6923076923076927E-2</v>
      </c>
      <c r="AK477" s="97">
        <f t="shared" si="96"/>
        <v>0.16366612111292964</v>
      </c>
    </row>
    <row r="478" spans="1:37" ht="25.4" customHeight="1" thickTop="1" thickBot="1" x14ac:dyDescent="0.3">
      <c r="A478" s="275" t="s">
        <v>416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2</v>
      </c>
      <c r="AE478" s="95">
        <f t="shared" si="90"/>
        <v>0.16366612111292964</v>
      </c>
      <c r="AF478">
        <f t="shared" si="91"/>
        <v>1</v>
      </c>
      <c r="AG478" s="92">
        <f t="shared" si="92"/>
        <v>1</v>
      </c>
      <c r="AH478" s="96">
        <f t="shared" si="93"/>
        <v>1</v>
      </c>
      <c r="AI478" s="97">
        <f t="shared" si="94"/>
        <v>7.6923076923076927E-2</v>
      </c>
      <c r="AJ478" s="97">
        <f t="shared" si="95"/>
        <v>7.6923076923076927E-2</v>
      </c>
      <c r="AK478" s="97">
        <f t="shared" si="96"/>
        <v>0.16366612111292964</v>
      </c>
    </row>
    <row r="479" spans="1:37" ht="25.4" customHeight="1" thickTop="1" thickBot="1" x14ac:dyDescent="0.3">
      <c r="A479" s="275" t="s">
        <v>257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2</v>
      </c>
      <c r="AE479" s="95">
        <f t="shared" si="90"/>
        <v>0.16366612111292964</v>
      </c>
      <c r="AF479">
        <f t="shared" si="91"/>
        <v>1</v>
      </c>
      <c r="AG479" s="92">
        <f t="shared" si="92"/>
        <v>1</v>
      </c>
      <c r="AH479" s="96">
        <f t="shared" si="93"/>
        <v>1</v>
      </c>
      <c r="AI479" s="97">
        <f t="shared" si="94"/>
        <v>7.6923076923076927E-2</v>
      </c>
      <c r="AJ479" s="97">
        <f t="shared" si="95"/>
        <v>7.6923076923076927E-2</v>
      </c>
      <c r="AK479" s="97">
        <f t="shared" si="96"/>
        <v>0.16366612111292964</v>
      </c>
    </row>
    <row r="480" spans="1:37" ht="25.4" customHeight="1" thickTop="1" thickBot="1" x14ac:dyDescent="0.3">
      <c r="A480" s="275" t="s">
        <v>417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2</v>
      </c>
      <c r="AE480" s="95">
        <f t="shared" si="90"/>
        <v>0.16366612111292964</v>
      </c>
      <c r="AF480">
        <f t="shared" si="91"/>
        <v>1</v>
      </c>
      <c r="AG480" s="92">
        <f t="shared" si="92"/>
        <v>1</v>
      </c>
      <c r="AH480" s="96">
        <f t="shared" si="93"/>
        <v>1</v>
      </c>
      <c r="AI480" s="97">
        <f t="shared" si="94"/>
        <v>7.6923076923076927E-2</v>
      </c>
      <c r="AJ480" s="97">
        <f t="shared" si="95"/>
        <v>7.6923076923076927E-2</v>
      </c>
      <c r="AK480" s="97">
        <f t="shared" si="96"/>
        <v>0.16366612111292964</v>
      </c>
    </row>
    <row r="481" spans="1:37" ht="25.4" customHeight="1" thickTop="1" thickBot="1" x14ac:dyDescent="0.3">
      <c r="A481" s="275" t="s">
        <v>418</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2</v>
      </c>
      <c r="AE481" s="95">
        <f t="shared" si="90"/>
        <v>0.16366612111292964</v>
      </c>
      <c r="AF481">
        <f t="shared" si="91"/>
        <v>1</v>
      </c>
      <c r="AG481" s="92">
        <f t="shared" si="92"/>
        <v>1</v>
      </c>
      <c r="AH481" s="96">
        <f t="shared" si="93"/>
        <v>1</v>
      </c>
      <c r="AI481" s="97">
        <f t="shared" si="94"/>
        <v>7.6923076923076927E-2</v>
      </c>
      <c r="AJ481" s="97">
        <f t="shared" si="95"/>
        <v>7.6923076923076927E-2</v>
      </c>
      <c r="AK481" s="97">
        <f t="shared" si="96"/>
        <v>0.16366612111292964</v>
      </c>
    </row>
    <row r="482" spans="1:37" ht="25.4" customHeight="1" thickTop="1" thickBot="1" x14ac:dyDescent="0.3">
      <c r="A482" s="275" t="s">
        <v>419</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2</v>
      </c>
      <c r="AE482" s="95">
        <f t="shared" si="90"/>
        <v>0.16366612111292964</v>
      </c>
      <c r="AF482">
        <f t="shared" si="91"/>
        <v>1</v>
      </c>
      <c r="AG482" s="92">
        <f t="shared" si="92"/>
        <v>1</v>
      </c>
      <c r="AH482" s="96">
        <f t="shared" si="93"/>
        <v>1</v>
      </c>
      <c r="AI482" s="97">
        <f t="shared" si="94"/>
        <v>7.6923076923076927E-2</v>
      </c>
      <c r="AJ482" s="97">
        <f t="shared" si="95"/>
        <v>7.6923076923076927E-2</v>
      </c>
      <c r="AK482" s="97">
        <f t="shared" si="96"/>
        <v>0.16366612111292964</v>
      </c>
    </row>
    <row r="483" spans="1:37" ht="25.4" customHeight="1" thickTop="1" thickBot="1" x14ac:dyDescent="0.3">
      <c r="A483" s="275" t="s">
        <v>420</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2</v>
      </c>
      <c r="AE483" s="95">
        <f t="shared" si="90"/>
        <v>0.16366612111292964</v>
      </c>
      <c r="AF483">
        <f t="shared" si="91"/>
        <v>1</v>
      </c>
      <c r="AG483" s="92">
        <f t="shared" si="92"/>
        <v>1</v>
      </c>
      <c r="AH483" s="96">
        <f t="shared" si="93"/>
        <v>1</v>
      </c>
      <c r="AI483" s="97">
        <f t="shared" si="94"/>
        <v>7.6923076923076927E-2</v>
      </c>
      <c r="AJ483" s="97">
        <f t="shared" si="95"/>
        <v>7.6923076923076927E-2</v>
      </c>
      <c r="AK483" s="97">
        <f t="shared" si="96"/>
        <v>0.16366612111292964</v>
      </c>
    </row>
    <row r="484" spans="1:37" ht="25.4" customHeight="1" thickTop="1" x14ac:dyDescent="0.25">
      <c r="A484" s="321" t="s">
        <v>2046</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5">
        <f>SUM(AE471:AE483)</f>
        <v>2.1276595744680851</v>
      </c>
      <c r="AF484" s="65"/>
      <c r="AG484" s="98">
        <f>SUM(AG471:AG483)</f>
        <v>13</v>
      </c>
      <c r="AH484" s="99"/>
      <c r="AI484" s="100"/>
      <c r="AJ484" s="100"/>
      <c r="AK484" s="100"/>
    </row>
    <row r="485" spans="1:37" ht="25.4" customHeight="1" x14ac:dyDescent="0.25">
      <c r="A485" s="308" t="s">
        <v>2047</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2" t="s">
        <v>111</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11" t="s">
        <v>99</v>
      </c>
      <c r="AE487" s="112" t="s">
        <v>9</v>
      </c>
      <c r="AF487" s="92" t="s">
        <v>1988</v>
      </c>
      <c r="AG487" s="92" t="s">
        <v>1989</v>
      </c>
      <c r="AH487" s="92" t="s">
        <v>1990</v>
      </c>
      <c r="AI487" s="93" t="s">
        <v>1991</v>
      </c>
      <c r="AJ487" s="92"/>
      <c r="AK487" s="93" t="s">
        <v>1992</v>
      </c>
    </row>
    <row r="488" spans="1:37" ht="25.4" customHeight="1" thickTop="1" thickBot="1" x14ac:dyDescent="0.3">
      <c r="A488" s="275" t="s">
        <v>421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2</v>
      </c>
      <c r="AE488" s="95">
        <f>IF(AG488=1,AK488,AG488)</f>
        <v>0.42553191489361702</v>
      </c>
      <c r="AF488">
        <f>AD488/2</f>
        <v>1</v>
      </c>
      <c r="AG488" s="92">
        <f>IF(AND(AF488&gt;=0,AF488&lt;=1),1,"No aplica")</f>
        <v>1</v>
      </c>
      <c r="AH488" s="96">
        <f>AD488/(AG488*2)</f>
        <v>1</v>
      </c>
      <c r="AI488" s="97">
        <f>IF(AG488=1,AG488/$AG$493,"No aplica")</f>
        <v>0.2</v>
      </c>
      <c r="AJ488" s="97">
        <f>AF488*AI488</f>
        <v>0.2</v>
      </c>
      <c r="AK488" s="97">
        <f>AJ488*$AE$23</f>
        <v>0.42553191489361702</v>
      </c>
    </row>
    <row r="489" spans="1:37" ht="25.4" customHeight="1" thickTop="1" thickBot="1" x14ac:dyDescent="0.3">
      <c r="A489" s="275" t="s">
        <v>422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2</v>
      </c>
      <c r="AE489" s="95">
        <f>IF(AG489=1,AK489,AG489)</f>
        <v>0.42553191489361702</v>
      </c>
      <c r="AF489">
        <f>AD489/2</f>
        <v>1</v>
      </c>
      <c r="AG489" s="92">
        <f>IF(AND(AF489&gt;=0,AF489&lt;=1),1,"No aplica")</f>
        <v>1</v>
      </c>
      <c r="AH489" s="96">
        <f>AD489/(AG489*2)</f>
        <v>1</v>
      </c>
      <c r="AI489" s="97">
        <f>IF(AG489=1,AG489/$AG$493,"No aplica")</f>
        <v>0.2</v>
      </c>
      <c r="AJ489" s="97">
        <f>AF489*AI489</f>
        <v>0.2</v>
      </c>
      <c r="AK489" s="97">
        <f>AJ489*$AE$23</f>
        <v>0.42553191489361702</v>
      </c>
    </row>
    <row r="490" spans="1:37" ht="25.4" customHeight="1" thickTop="1" thickBot="1" x14ac:dyDescent="0.3">
      <c r="A490" s="275" t="s">
        <v>423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2</v>
      </c>
      <c r="AE490" s="95">
        <f>IF(AG490=1,AK490,AG490)</f>
        <v>0.42553191489361702</v>
      </c>
      <c r="AF490">
        <f>AD490/2</f>
        <v>1</v>
      </c>
      <c r="AG490" s="92">
        <f>IF(AND(AF490&gt;=0,AF490&lt;=1),1,"No aplica")</f>
        <v>1</v>
      </c>
      <c r="AH490" s="96">
        <f>AD490/(AG490*2)</f>
        <v>1</v>
      </c>
      <c r="AI490" s="97">
        <f>IF(AG490=1,AG490/$AG$493,"No aplica")</f>
        <v>0.2</v>
      </c>
      <c r="AJ490" s="97">
        <f>AF490*AI490</f>
        <v>0.2</v>
      </c>
      <c r="AK490" s="97">
        <f>AJ490*$AE$23</f>
        <v>0.42553191489361702</v>
      </c>
    </row>
    <row r="491" spans="1:37" ht="25.4" customHeight="1" thickTop="1" thickBot="1" x14ac:dyDescent="0.3">
      <c r="A491" s="275" t="s">
        <v>424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2</v>
      </c>
      <c r="AE491" s="95">
        <f>IF(AG491=1,AK491,AG491)</f>
        <v>0.42553191489361702</v>
      </c>
      <c r="AF491">
        <f>AD491/2</f>
        <v>1</v>
      </c>
      <c r="AG491" s="92">
        <f>IF(AND(AF491&gt;=0,AF491&lt;=1),1,"No aplica")</f>
        <v>1</v>
      </c>
      <c r="AH491" s="96">
        <f>AD491/(AG491*2)</f>
        <v>1</v>
      </c>
      <c r="AI491" s="97">
        <f>IF(AG491=1,AG491/$AG$493,"No aplica")</f>
        <v>0.2</v>
      </c>
      <c r="AJ491" s="97">
        <f>AF491*AI491</f>
        <v>0.2</v>
      </c>
      <c r="AK491" s="97">
        <f>AJ491*$AE$23</f>
        <v>0.42553191489361702</v>
      </c>
    </row>
    <row r="492" spans="1:37" ht="25.4" customHeight="1" thickTop="1" thickBot="1" x14ac:dyDescent="0.3">
      <c r="A492" s="275" t="s">
        <v>425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2</v>
      </c>
      <c r="AE492" s="95">
        <f>IF(AG492=1,AK492,AG492)</f>
        <v>0.42553191489361702</v>
      </c>
      <c r="AF492">
        <f>AD492/2</f>
        <v>1</v>
      </c>
      <c r="AG492" s="92">
        <f>IF(AND(AF492&gt;=0,AF492&lt;=1),1,"No aplica")</f>
        <v>1</v>
      </c>
      <c r="AH492" s="96">
        <f>AD492/(AG492*2)</f>
        <v>1</v>
      </c>
      <c r="AI492" s="97">
        <f>IF(AG492=1,AG492/$AG$493,"No aplica")</f>
        <v>0.2</v>
      </c>
      <c r="AJ492" s="97">
        <f>AF492*AI492</f>
        <v>0.2</v>
      </c>
      <c r="AK492" s="97">
        <f>AJ492*$AE$23</f>
        <v>0.42553191489361702</v>
      </c>
    </row>
    <row r="493" spans="1:37" ht="25.4" customHeight="1" thickTop="1" x14ac:dyDescent="0.25">
      <c r="A493" s="321" t="s">
        <v>2048</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5">
        <f>SUM(AE486:AE492)</f>
        <v>2.1276595744680851</v>
      </c>
      <c r="AF493" s="65"/>
      <c r="AG493" s="98">
        <f>SUM(AG488:AG492)</f>
        <v>5</v>
      </c>
      <c r="AH493" s="99"/>
      <c r="AI493" s="100"/>
      <c r="AJ493" s="100"/>
      <c r="AK493" s="100"/>
    </row>
    <row r="494" spans="1:37" ht="25.4" customHeight="1" x14ac:dyDescent="0.25">
      <c r="A494" s="308" t="s">
        <v>2049</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426</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2" t="s">
        <v>76</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69" t="s">
        <v>99</v>
      </c>
      <c r="AE500" s="113" t="s">
        <v>9</v>
      </c>
      <c r="AF500" s="92" t="s">
        <v>1988</v>
      </c>
      <c r="AG500" s="92" t="s">
        <v>1989</v>
      </c>
      <c r="AH500" s="92" t="s">
        <v>1990</v>
      </c>
      <c r="AI500" s="93" t="s">
        <v>1991</v>
      </c>
      <c r="AJ500" s="92"/>
      <c r="AK500" s="93" t="s">
        <v>1992</v>
      </c>
    </row>
    <row r="501" spans="1:37" ht="25.4" customHeight="1" thickTop="1" thickBot="1" x14ac:dyDescent="0.3">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2</v>
      </c>
      <c r="AE501" s="95">
        <f t="shared" ref="AE501:AE512" si="97">IF(AG501=1,AK501,AG501)</f>
        <v>0.17730496453900707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0.17730496453900707</v>
      </c>
    </row>
    <row r="502" spans="1:37" ht="25.4" customHeight="1" thickTop="1" thickBot="1" x14ac:dyDescent="0.3">
      <c r="A502" s="275" t="s">
        <v>141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2</v>
      </c>
      <c r="AE502" s="95">
        <f t="shared" si="97"/>
        <v>0.17730496453900707</v>
      </c>
      <c r="AF502">
        <f t="shared" si="98"/>
        <v>1</v>
      </c>
      <c r="AG502" s="92">
        <f t="shared" si="99"/>
        <v>1</v>
      </c>
      <c r="AH502" s="96">
        <f t="shared" si="100"/>
        <v>1</v>
      </c>
      <c r="AI502" s="97">
        <f t="shared" si="101"/>
        <v>8.3333333333333329E-2</v>
      </c>
      <c r="AJ502" s="97">
        <f t="shared" si="102"/>
        <v>8.3333333333333329E-2</v>
      </c>
      <c r="AK502" s="97">
        <f t="shared" si="103"/>
        <v>0.17730496453900707</v>
      </c>
    </row>
    <row r="503" spans="1:37" ht="25.4" customHeight="1" thickTop="1" thickBot="1" x14ac:dyDescent="0.3">
      <c r="A503" s="275" t="s">
        <v>428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2</v>
      </c>
      <c r="AE503" s="95">
        <f t="shared" si="97"/>
        <v>0.17730496453900707</v>
      </c>
      <c r="AF503">
        <f t="shared" si="98"/>
        <v>1</v>
      </c>
      <c r="AG503" s="92">
        <f t="shared" si="99"/>
        <v>1</v>
      </c>
      <c r="AH503" s="96">
        <f t="shared" si="100"/>
        <v>1</v>
      </c>
      <c r="AI503" s="97">
        <f t="shared" si="101"/>
        <v>8.3333333333333329E-2</v>
      </c>
      <c r="AJ503" s="97">
        <f t="shared" si="102"/>
        <v>8.3333333333333329E-2</v>
      </c>
      <c r="AK503" s="97">
        <f t="shared" si="103"/>
        <v>0.17730496453900707</v>
      </c>
    </row>
    <row r="504" spans="1:37" ht="25.4" customHeight="1" thickTop="1" thickBot="1" x14ac:dyDescent="0.3">
      <c r="A504" s="275" t="s">
        <v>429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2</v>
      </c>
      <c r="AE504" s="95">
        <f t="shared" si="97"/>
        <v>0.17730496453900707</v>
      </c>
      <c r="AF504">
        <f t="shared" si="98"/>
        <v>1</v>
      </c>
      <c r="AG504" s="92">
        <f t="shared" si="99"/>
        <v>1</v>
      </c>
      <c r="AH504" s="96">
        <f t="shared" si="100"/>
        <v>1</v>
      </c>
      <c r="AI504" s="97">
        <f t="shared" si="101"/>
        <v>8.3333333333333329E-2</v>
      </c>
      <c r="AJ504" s="97">
        <f t="shared" si="102"/>
        <v>8.3333333333333329E-2</v>
      </c>
      <c r="AK504" s="97">
        <f t="shared" si="103"/>
        <v>0.17730496453900707</v>
      </c>
    </row>
    <row r="505" spans="1:37" ht="25.4" customHeight="1" thickTop="1" thickBot="1" x14ac:dyDescent="0.3">
      <c r="A505" s="275" t="s">
        <v>430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2</v>
      </c>
      <c r="AE505" s="95">
        <f t="shared" si="97"/>
        <v>0.17730496453900707</v>
      </c>
      <c r="AF505">
        <f t="shared" si="98"/>
        <v>1</v>
      </c>
      <c r="AG505" s="92">
        <f t="shared" si="99"/>
        <v>1</v>
      </c>
      <c r="AH505" s="96">
        <f t="shared" si="100"/>
        <v>1</v>
      </c>
      <c r="AI505" s="97">
        <f t="shared" si="101"/>
        <v>8.3333333333333329E-2</v>
      </c>
      <c r="AJ505" s="97">
        <f t="shared" si="102"/>
        <v>8.3333333333333329E-2</v>
      </c>
      <c r="AK505" s="97">
        <f t="shared" si="103"/>
        <v>0.17730496453900707</v>
      </c>
    </row>
    <row r="506" spans="1:37" ht="25.4" customHeight="1" thickTop="1" thickBot="1" x14ac:dyDescent="0.3">
      <c r="A506" s="275" t="s">
        <v>431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2</v>
      </c>
      <c r="AE506" s="95">
        <f t="shared" si="97"/>
        <v>0.17730496453900707</v>
      </c>
      <c r="AF506">
        <f t="shared" si="98"/>
        <v>1</v>
      </c>
      <c r="AG506" s="92">
        <f t="shared" si="99"/>
        <v>1</v>
      </c>
      <c r="AH506" s="96">
        <f t="shared" si="100"/>
        <v>1</v>
      </c>
      <c r="AI506" s="97">
        <f t="shared" si="101"/>
        <v>8.3333333333333329E-2</v>
      </c>
      <c r="AJ506" s="97">
        <f t="shared" si="102"/>
        <v>8.3333333333333329E-2</v>
      </c>
      <c r="AK506" s="97">
        <f t="shared" si="103"/>
        <v>0.17730496453900707</v>
      </c>
    </row>
    <row r="507" spans="1:37" ht="25.4" customHeight="1" thickTop="1" thickBot="1" x14ac:dyDescent="0.3">
      <c r="A507" s="275" t="s">
        <v>432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2</v>
      </c>
      <c r="AE507" s="95">
        <f t="shared" si="97"/>
        <v>0.17730496453900707</v>
      </c>
      <c r="AF507">
        <f t="shared" si="98"/>
        <v>1</v>
      </c>
      <c r="AG507" s="92">
        <f t="shared" si="99"/>
        <v>1</v>
      </c>
      <c r="AH507" s="96">
        <f t="shared" si="100"/>
        <v>1</v>
      </c>
      <c r="AI507" s="97">
        <f t="shared" si="101"/>
        <v>8.3333333333333329E-2</v>
      </c>
      <c r="AJ507" s="97">
        <f t="shared" si="102"/>
        <v>8.3333333333333329E-2</v>
      </c>
      <c r="AK507" s="97">
        <f t="shared" si="103"/>
        <v>0.17730496453900707</v>
      </c>
    </row>
    <row r="508" spans="1:37" ht="25.4" customHeight="1" thickTop="1" thickBot="1" x14ac:dyDescent="0.3">
      <c r="A508" s="275" t="s">
        <v>433</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2</v>
      </c>
      <c r="AE508" s="95">
        <f t="shared" si="97"/>
        <v>0.17730496453900707</v>
      </c>
      <c r="AF508">
        <f t="shared" si="98"/>
        <v>1</v>
      </c>
      <c r="AG508" s="92">
        <f t="shared" si="99"/>
        <v>1</v>
      </c>
      <c r="AH508" s="96">
        <f t="shared" si="100"/>
        <v>1</v>
      </c>
      <c r="AI508" s="97">
        <f t="shared" si="101"/>
        <v>8.3333333333333329E-2</v>
      </c>
      <c r="AJ508" s="97">
        <f t="shared" si="102"/>
        <v>8.3333333333333329E-2</v>
      </c>
      <c r="AK508" s="97">
        <f t="shared" si="103"/>
        <v>0.17730496453900707</v>
      </c>
    </row>
    <row r="509" spans="1:37" ht="25.4" customHeight="1" thickTop="1" thickBot="1" x14ac:dyDescent="0.3">
      <c r="A509" s="275" t="s">
        <v>434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2</v>
      </c>
      <c r="AE509" s="95">
        <f t="shared" si="97"/>
        <v>0.17730496453900707</v>
      </c>
      <c r="AF509">
        <f t="shared" si="98"/>
        <v>1</v>
      </c>
      <c r="AG509" s="92">
        <f t="shared" si="99"/>
        <v>1</v>
      </c>
      <c r="AH509" s="96">
        <f t="shared" si="100"/>
        <v>1</v>
      </c>
      <c r="AI509" s="97">
        <f t="shared" si="101"/>
        <v>8.3333333333333329E-2</v>
      </c>
      <c r="AJ509" s="97">
        <f t="shared" si="102"/>
        <v>8.3333333333333329E-2</v>
      </c>
      <c r="AK509" s="97">
        <f t="shared" si="103"/>
        <v>0.17730496453900707</v>
      </c>
    </row>
    <row r="510" spans="1:37" ht="25.4" customHeight="1" thickTop="1" thickBot="1" x14ac:dyDescent="0.3">
      <c r="A510" s="275" t="s">
        <v>435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2</v>
      </c>
      <c r="AE510" s="95">
        <f t="shared" si="97"/>
        <v>0.17730496453900707</v>
      </c>
      <c r="AF510">
        <f t="shared" si="98"/>
        <v>1</v>
      </c>
      <c r="AG510" s="92">
        <f t="shared" si="99"/>
        <v>1</v>
      </c>
      <c r="AH510" s="96">
        <f t="shared" si="100"/>
        <v>1</v>
      </c>
      <c r="AI510" s="97">
        <f t="shared" si="101"/>
        <v>8.3333333333333329E-2</v>
      </c>
      <c r="AJ510" s="97">
        <f t="shared" si="102"/>
        <v>8.3333333333333329E-2</v>
      </c>
      <c r="AK510" s="97">
        <f t="shared" si="103"/>
        <v>0.17730496453900707</v>
      </c>
    </row>
    <row r="511" spans="1:37" ht="25.4" customHeight="1" thickTop="1" thickBot="1" x14ac:dyDescent="0.3">
      <c r="A511" s="275" t="s">
        <v>436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2</v>
      </c>
      <c r="AE511" s="95">
        <f t="shared" si="97"/>
        <v>0.17730496453900707</v>
      </c>
      <c r="AF511">
        <f t="shared" si="98"/>
        <v>1</v>
      </c>
      <c r="AG511" s="92">
        <f t="shared" si="99"/>
        <v>1</v>
      </c>
      <c r="AH511" s="96">
        <f t="shared" si="100"/>
        <v>1</v>
      </c>
      <c r="AI511" s="97">
        <f t="shared" si="101"/>
        <v>8.3333333333333329E-2</v>
      </c>
      <c r="AJ511" s="97">
        <f t="shared" si="102"/>
        <v>8.3333333333333329E-2</v>
      </c>
      <c r="AK511" s="97">
        <f t="shared" si="103"/>
        <v>0.17730496453900707</v>
      </c>
    </row>
    <row r="512" spans="1:37" ht="25.4" customHeight="1" thickTop="1" thickBot="1" x14ac:dyDescent="0.3">
      <c r="A512" s="275" t="s">
        <v>437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2</v>
      </c>
      <c r="AE512" s="95">
        <f t="shared" si="97"/>
        <v>0.17730496453900707</v>
      </c>
      <c r="AF512">
        <f t="shared" si="98"/>
        <v>1</v>
      </c>
      <c r="AG512" s="92">
        <f t="shared" si="99"/>
        <v>1</v>
      </c>
      <c r="AH512" s="96">
        <f t="shared" si="100"/>
        <v>1</v>
      </c>
      <c r="AI512" s="97">
        <f t="shared" si="101"/>
        <v>8.3333333333333329E-2</v>
      </c>
      <c r="AJ512" s="97">
        <f t="shared" si="102"/>
        <v>8.3333333333333329E-2</v>
      </c>
      <c r="AK512" s="97">
        <f t="shared" si="103"/>
        <v>0.17730496453900707</v>
      </c>
    </row>
    <row r="513" spans="1:37" ht="25.4" customHeight="1" thickTop="1" x14ac:dyDescent="0.25">
      <c r="A513" s="321" t="s">
        <v>2050</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5">
        <f>SUM(AE501:AE512)</f>
        <v>2.1276595744680846</v>
      </c>
      <c r="AF513" s="65"/>
      <c r="AG513" s="98">
        <f>SUM(AG501:AG512)</f>
        <v>12</v>
      </c>
      <c r="AH513" s="99"/>
      <c r="AI513" s="100"/>
      <c r="AJ513" s="100"/>
      <c r="AK513" s="100"/>
    </row>
    <row r="514" spans="1:37" ht="25.4" customHeight="1" x14ac:dyDescent="0.25">
      <c r="A514" s="308" t="s">
        <v>2051</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2" t="s">
        <v>111</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11" t="s">
        <v>99</v>
      </c>
      <c r="AE516" s="112" t="s">
        <v>9</v>
      </c>
      <c r="AF516" s="92" t="s">
        <v>1988</v>
      </c>
      <c r="AG516" s="92" t="s">
        <v>1989</v>
      </c>
      <c r="AH516" s="92" t="s">
        <v>1990</v>
      </c>
      <c r="AI516" s="93" t="s">
        <v>1991</v>
      </c>
      <c r="AJ516" s="92"/>
      <c r="AK516" s="93" t="s">
        <v>1992</v>
      </c>
    </row>
    <row r="517" spans="1:37" ht="25.4" customHeight="1" thickTop="1" thickBot="1" x14ac:dyDescent="0.3">
      <c r="A517" s="275" t="s">
        <v>243</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2</v>
      </c>
      <c r="AE517" s="95">
        <f>IF(AG517=1,AK517,AG517)</f>
        <v>0.42553191489361702</v>
      </c>
      <c r="AF517">
        <f>AD517/2</f>
        <v>1</v>
      </c>
      <c r="AG517" s="92">
        <f>IF(AND(AF517&gt;=0,AF517&lt;=1),1,"No aplica")</f>
        <v>1</v>
      </c>
      <c r="AH517" s="96">
        <f>AD517/(AG517*2)</f>
        <v>1</v>
      </c>
      <c r="AI517" s="97">
        <f>IF(AG517=1,AG517/$AG$522,"No aplica")</f>
        <v>0.2</v>
      </c>
      <c r="AJ517" s="97">
        <f>AF517*AI517</f>
        <v>0.2</v>
      </c>
      <c r="AK517" s="97">
        <f>AJ517*$AE$23</f>
        <v>0.42553191489361702</v>
      </c>
    </row>
    <row r="518" spans="1:37" ht="25.4" customHeight="1" thickTop="1" thickBot="1" x14ac:dyDescent="0.3">
      <c r="A518" s="275" t="s">
        <v>244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2</v>
      </c>
      <c r="AE518" s="95">
        <f>IF(AG518=1,AK518,AG518)</f>
        <v>0.42553191489361702</v>
      </c>
      <c r="AF518">
        <f>AD518/2</f>
        <v>1</v>
      </c>
      <c r="AG518" s="92">
        <f>IF(AND(AF518&gt;=0,AF518&lt;=1),1,"No aplica")</f>
        <v>1</v>
      </c>
      <c r="AH518" s="96">
        <f>AD518/(AG518*2)</f>
        <v>1</v>
      </c>
      <c r="AI518" s="97">
        <f>IF(AG518=1,AG518/$AG$522,"No aplica")</f>
        <v>0.2</v>
      </c>
      <c r="AJ518" s="97">
        <f>AF518*AI518</f>
        <v>0.2</v>
      </c>
      <c r="AK518" s="97">
        <f>AJ518*$AE$23</f>
        <v>0.42553191489361702</v>
      </c>
    </row>
    <row r="519" spans="1:37" ht="25.4" customHeight="1" thickTop="1" thickBot="1" x14ac:dyDescent="0.3">
      <c r="A519" s="275" t="s">
        <v>245</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2</v>
      </c>
      <c r="AE519" s="95">
        <f>IF(AG519=1,AK519,AG519)</f>
        <v>0.42553191489361702</v>
      </c>
      <c r="AF519">
        <f>AD519/2</f>
        <v>1</v>
      </c>
      <c r="AG519" s="92">
        <f>IF(AND(AF519&gt;=0,AF519&lt;=1),1,"No aplica")</f>
        <v>1</v>
      </c>
      <c r="AH519" s="96">
        <f>AD519/(AG519*2)</f>
        <v>1</v>
      </c>
      <c r="AI519" s="97">
        <f>IF(AG519=1,AG519/$AG$522,"No aplica")</f>
        <v>0.2</v>
      </c>
      <c r="AJ519" s="97">
        <f>AF519*AI519</f>
        <v>0.2</v>
      </c>
      <c r="AK519" s="97">
        <f>AJ519*$AE$23</f>
        <v>0.42553191489361702</v>
      </c>
    </row>
    <row r="520" spans="1:37" ht="25.4" customHeight="1" thickTop="1" thickBot="1" x14ac:dyDescent="0.3">
      <c r="A520" s="275" t="s">
        <v>246</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2</v>
      </c>
      <c r="AE520" s="95">
        <f>IF(AG520=1,AK520,AG520)</f>
        <v>0.42553191489361702</v>
      </c>
      <c r="AF520">
        <f>AD520/2</f>
        <v>1</v>
      </c>
      <c r="AG520" s="92">
        <f>IF(AND(AF520&gt;=0,AF520&lt;=1),1,"No aplica")</f>
        <v>1</v>
      </c>
      <c r="AH520" s="96">
        <f>AD520/(AG520*2)</f>
        <v>1</v>
      </c>
      <c r="AI520" s="97">
        <f>IF(AG520=1,AG520/$AG$522,"No aplica")</f>
        <v>0.2</v>
      </c>
      <c r="AJ520" s="97">
        <f>AF520*AI520</f>
        <v>0.2</v>
      </c>
      <c r="AK520" s="97">
        <f>AJ520*$AE$23</f>
        <v>0.42553191489361702</v>
      </c>
    </row>
    <row r="521" spans="1:37" ht="25.4" customHeight="1" thickTop="1" thickBot="1" x14ac:dyDescent="0.3">
      <c r="A521" s="275" t="s">
        <v>438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2</v>
      </c>
      <c r="AE521" s="95">
        <f>IF(AG521=1,AK521,AG521)</f>
        <v>0.42553191489361702</v>
      </c>
      <c r="AF521">
        <f>AD521/2</f>
        <v>1</v>
      </c>
      <c r="AG521" s="92">
        <f>IF(AND(AF521&gt;=0,AF521&lt;=1),1,"No aplica")</f>
        <v>1</v>
      </c>
      <c r="AH521" s="96">
        <f>AD521/(AG521*2)</f>
        <v>1</v>
      </c>
      <c r="AI521" s="97">
        <f>IF(AG521=1,AG521/$AG$522,"No aplica")</f>
        <v>0.2</v>
      </c>
      <c r="AJ521" s="97">
        <f>AF521*AI521</f>
        <v>0.2</v>
      </c>
      <c r="AK521" s="97">
        <f>AJ521*$AE$23</f>
        <v>0.42553191489361702</v>
      </c>
    </row>
    <row r="522" spans="1:37" ht="25.4" customHeight="1" thickTop="1" x14ac:dyDescent="0.25">
      <c r="A522" s="321" t="s">
        <v>2052</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5">
        <f>SUM(AE515:AE521)</f>
        <v>2.1276595744680851</v>
      </c>
      <c r="AF522" s="65"/>
      <c r="AG522" s="98">
        <f>SUM(AG517:AG521)</f>
        <v>5</v>
      </c>
      <c r="AH522" s="99"/>
      <c r="AI522" s="100"/>
      <c r="AJ522" s="100"/>
      <c r="AK522" s="100"/>
    </row>
    <row r="523" spans="1:37" ht="25.4" customHeight="1" x14ac:dyDescent="0.25">
      <c r="A523" s="308" t="s">
        <v>2053</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439</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2" t="s">
        <v>76</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69" t="s">
        <v>99</v>
      </c>
      <c r="AE529" s="113" t="s">
        <v>9</v>
      </c>
      <c r="AF529" s="92" t="s">
        <v>1988</v>
      </c>
      <c r="AG529" s="92" t="s">
        <v>1989</v>
      </c>
      <c r="AH529" s="92" t="s">
        <v>1990</v>
      </c>
      <c r="AI529" s="93" t="s">
        <v>1991</v>
      </c>
      <c r="AJ529" s="92"/>
      <c r="AK529" s="93" t="s">
        <v>1992</v>
      </c>
    </row>
    <row r="530" spans="1:37" ht="25.4" customHeight="1" thickTop="1" thickBot="1" x14ac:dyDescent="0.3">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2</v>
      </c>
      <c r="AE530" s="95">
        <f t="shared" ref="AE530:AE551" si="104">IF(AG530=1,AK530,AG530)</f>
        <v>9.6711798839458421E-2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9.6711798839458421E-2</v>
      </c>
    </row>
    <row r="531" spans="1:37" ht="25.4" customHeight="1" thickTop="1" thickBot="1" x14ac:dyDescent="0.3">
      <c r="A531" s="275" t="s">
        <v>141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2</v>
      </c>
      <c r="AE531" s="95">
        <f t="shared" si="104"/>
        <v>9.6711798839458421E-2</v>
      </c>
      <c r="AF531">
        <f t="shared" si="105"/>
        <v>1</v>
      </c>
      <c r="AG531" s="92">
        <f t="shared" si="106"/>
        <v>1</v>
      </c>
      <c r="AH531" s="96">
        <f t="shared" si="107"/>
        <v>1</v>
      </c>
      <c r="AI531" s="97">
        <f t="shared" si="108"/>
        <v>4.5454545454545456E-2</v>
      </c>
      <c r="AJ531" s="97">
        <f t="shared" si="109"/>
        <v>4.5454545454545456E-2</v>
      </c>
      <c r="AK531" s="97">
        <f t="shared" si="110"/>
        <v>9.6711798839458421E-2</v>
      </c>
    </row>
    <row r="532" spans="1:37" ht="25.4" customHeight="1" thickTop="1" thickBot="1" x14ac:dyDescent="0.3">
      <c r="A532" s="275" t="s">
        <v>441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2</v>
      </c>
      <c r="AE532" s="95">
        <f t="shared" si="104"/>
        <v>9.6711798839458421E-2</v>
      </c>
      <c r="AF532">
        <f t="shared" si="105"/>
        <v>1</v>
      </c>
      <c r="AG532" s="92">
        <f t="shared" si="106"/>
        <v>1</v>
      </c>
      <c r="AH532" s="96">
        <f t="shared" si="107"/>
        <v>1</v>
      </c>
      <c r="AI532" s="97">
        <f t="shared" si="108"/>
        <v>4.5454545454545456E-2</v>
      </c>
      <c r="AJ532" s="97">
        <f t="shared" si="109"/>
        <v>4.5454545454545456E-2</v>
      </c>
      <c r="AK532" s="97">
        <f t="shared" si="110"/>
        <v>9.6711798839458421E-2</v>
      </c>
    </row>
    <row r="533" spans="1:37" ht="25.4" customHeight="1" thickTop="1" thickBot="1" x14ac:dyDescent="0.3">
      <c r="A533" s="275" t="s">
        <v>442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2</v>
      </c>
      <c r="AE533" s="95">
        <f t="shared" si="104"/>
        <v>9.6711798839458421E-2</v>
      </c>
      <c r="AF533">
        <f t="shared" si="105"/>
        <v>1</v>
      </c>
      <c r="AG533" s="92">
        <f t="shared" si="106"/>
        <v>1</v>
      </c>
      <c r="AH533" s="96">
        <f t="shared" si="107"/>
        <v>1</v>
      </c>
      <c r="AI533" s="97">
        <f t="shared" si="108"/>
        <v>4.5454545454545456E-2</v>
      </c>
      <c r="AJ533" s="97">
        <f t="shared" si="109"/>
        <v>4.5454545454545456E-2</v>
      </c>
      <c r="AK533" s="97">
        <f t="shared" si="110"/>
        <v>9.6711798839458421E-2</v>
      </c>
    </row>
    <row r="534" spans="1:37" ht="25.4" customHeight="1" thickTop="1" thickBot="1" x14ac:dyDescent="0.3">
      <c r="A534" s="275" t="s">
        <v>443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2</v>
      </c>
      <c r="AE534" s="95">
        <f t="shared" si="104"/>
        <v>9.6711798839458421E-2</v>
      </c>
      <c r="AF534">
        <f t="shared" si="105"/>
        <v>1</v>
      </c>
      <c r="AG534" s="92">
        <f t="shared" si="106"/>
        <v>1</v>
      </c>
      <c r="AH534" s="96">
        <f t="shared" si="107"/>
        <v>1</v>
      </c>
      <c r="AI534" s="97">
        <f t="shared" si="108"/>
        <v>4.5454545454545456E-2</v>
      </c>
      <c r="AJ534" s="97">
        <f t="shared" si="109"/>
        <v>4.5454545454545456E-2</v>
      </c>
      <c r="AK534" s="97">
        <f t="shared" si="110"/>
        <v>9.6711798839458421E-2</v>
      </c>
    </row>
    <row r="535" spans="1:37" ht="25.4" customHeight="1" thickTop="1" thickBot="1" x14ac:dyDescent="0.3">
      <c r="A535" s="275" t="s">
        <v>444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2</v>
      </c>
      <c r="AE535" s="95">
        <f t="shared" si="104"/>
        <v>9.6711798839458421E-2</v>
      </c>
      <c r="AF535">
        <f t="shared" si="105"/>
        <v>1</v>
      </c>
      <c r="AG535" s="92">
        <f t="shared" si="106"/>
        <v>1</v>
      </c>
      <c r="AH535" s="96">
        <f t="shared" si="107"/>
        <v>1</v>
      </c>
      <c r="AI535" s="97">
        <f t="shared" si="108"/>
        <v>4.5454545454545456E-2</v>
      </c>
      <c r="AJ535" s="97">
        <f t="shared" si="109"/>
        <v>4.5454545454545456E-2</v>
      </c>
      <c r="AK535" s="97">
        <f t="shared" si="110"/>
        <v>9.6711798839458421E-2</v>
      </c>
    </row>
    <row r="536" spans="1:37" ht="25.4" customHeight="1" thickTop="1" thickBot="1" x14ac:dyDescent="0.3">
      <c r="A536" s="275" t="s">
        <v>445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2</v>
      </c>
      <c r="AE536" s="95">
        <f t="shared" si="104"/>
        <v>9.6711798839458421E-2</v>
      </c>
      <c r="AF536">
        <f t="shared" si="105"/>
        <v>1</v>
      </c>
      <c r="AG536" s="92">
        <f t="shared" si="106"/>
        <v>1</v>
      </c>
      <c r="AH536" s="96">
        <f t="shared" si="107"/>
        <v>1</v>
      </c>
      <c r="AI536" s="97">
        <f t="shared" si="108"/>
        <v>4.5454545454545456E-2</v>
      </c>
      <c r="AJ536" s="97">
        <f t="shared" si="109"/>
        <v>4.5454545454545456E-2</v>
      </c>
      <c r="AK536" s="97">
        <f t="shared" si="110"/>
        <v>9.6711798839458421E-2</v>
      </c>
    </row>
    <row r="537" spans="1:37" ht="25.4" customHeight="1" thickTop="1" thickBot="1" x14ac:dyDescent="0.3">
      <c r="A537" s="275" t="s">
        <v>446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2</v>
      </c>
      <c r="AE537" s="95">
        <f t="shared" si="104"/>
        <v>9.6711798839458421E-2</v>
      </c>
      <c r="AF537">
        <f t="shared" si="105"/>
        <v>1</v>
      </c>
      <c r="AG537" s="92">
        <f t="shared" si="106"/>
        <v>1</v>
      </c>
      <c r="AH537" s="96">
        <f t="shared" si="107"/>
        <v>1</v>
      </c>
      <c r="AI537" s="97">
        <f t="shared" si="108"/>
        <v>4.5454545454545456E-2</v>
      </c>
      <c r="AJ537" s="97">
        <f t="shared" si="109"/>
        <v>4.5454545454545456E-2</v>
      </c>
      <c r="AK537" s="97">
        <f t="shared" si="110"/>
        <v>9.6711798839458421E-2</v>
      </c>
    </row>
    <row r="538" spans="1:37" ht="25.4" customHeight="1" thickTop="1" thickBot="1" x14ac:dyDescent="0.3">
      <c r="A538" s="275" t="s">
        <v>447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2</v>
      </c>
      <c r="AE538" s="95">
        <f t="shared" si="104"/>
        <v>9.6711798839458421E-2</v>
      </c>
      <c r="AF538">
        <f t="shared" si="105"/>
        <v>1</v>
      </c>
      <c r="AG538" s="92">
        <f t="shared" si="106"/>
        <v>1</v>
      </c>
      <c r="AH538" s="96">
        <f t="shared" si="107"/>
        <v>1</v>
      </c>
      <c r="AI538" s="97">
        <f t="shared" si="108"/>
        <v>4.5454545454545456E-2</v>
      </c>
      <c r="AJ538" s="97">
        <f t="shared" si="109"/>
        <v>4.5454545454545456E-2</v>
      </c>
      <c r="AK538" s="97">
        <f t="shared" si="110"/>
        <v>9.6711798839458421E-2</v>
      </c>
    </row>
    <row r="539" spans="1:37" ht="25.4" customHeight="1" thickTop="1" thickBot="1" x14ac:dyDescent="0.3">
      <c r="A539" s="275" t="s">
        <v>448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2</v>
      </c>
      <c r="AE539" s="95">
        <f t="shared" si="104"/>
        <v>9.6711798839458421E-2</v>
      </c>
      <c r="AF539">
        <f t="shared" si="105"/>
        <v>1</v>
      </c>
      <c r="AG539" s="92">
        <f t="shared" si="106"/>
        <v>1</v>
      </c>
      <c r="AH539" s="96">
        <f t="shared" si="107"/>
        <v>1</v>
      </c>
      <c r="AI539" s="97">
        <f t="shared" si="108"/>
        <v>4.5454545454545456E-2</v>
      </c>
      <c r="AJ539" s="97">
        <f t="shared" si="109"/>
        <v>4.5454545454545456E-2</v>
      </c>
      <c r="AK539" s="97">
        <f t="shared" si="110"/>
        <v>9.6711798839458421E-2</v>
      </c>
    </row>
    <row r="540" spans="1:37" ht="25.4" customHeight="1" thickTop="1" thickBot="1" x14ac:dyDescent="0.3">
      <c r="A540" s="275" t="s">
        <v>449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2</v>
      </c>
      <c r="AE540" s="95">
        <f t="shared" si="104"/>
        <v>9.6711798839458421E-2</v>
      </c>
      <c r="AF540">
        <f t="shared" si="105"/>
        <v>1</v>
      </c>
      <c r="AG540" s="92">
        <f t="shared" si="106"/>
        <v>1</v>
      </c>
      <c r="AH540" s="96">
        <f t="shared" si="107"/>
        <v>1</v>
      </c>
      <c r="AI540" s="97">
        <f t="shared" si="108"/>
        <v>4.5454545454545456E-2</v>
      </c>
      <c r="AJ540" s="97">
        <f t="shared" si="109"/>
        <v>4.5454545454545456E-2</v>
      </c>
      <c r="AK540" s="97">
        <f t="shared" si="110"/>
        <v>9.6711798839458421E-2</v>
      </c>
    </row>
    <row r="541" spans="1:37" ht="25.4" customHeight="1" thickTop="1" thickBot="1" x14ac:dyDescent="0.3">
      <c r="A541" s="275" t="s">
        <v>450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2</v>
      </c>
      <c r="AE541" s="95">
        <f t="shared" si="104"/>
        <v>9.6711798839458421E-2</v>
      </c>
      <c r="AF541">
        <f t="shared" si="105"/>
        <v>1</v>
      </c>
      <c r="AG541" s="92">
        <f t="shared" si="106"/>
        <v>1</v>
      </c>
      <c r="AH541" s="96">
        <f t="shared" si="107"/>
        <v>1</v>
      </c>
      <c r="AI541" s="97">
        <f t="shared" si="108"/>
        <v>4.5454545454545456E-2</v>
      </c>
      <c r="AJ541" s="97">
        <f t="shared" si="109"/>
        <v>4.5454545454545456E-2</v>
      </c>
      <c r="AK541" s="97">
        <f t="shared" si="110"/>
        <v>9.6711798839458421E-2</v>
      </c>
    </row>
    <row r="542" spans="1:37" ht="25.4" customHeight="1" thickTop="1" thickBot="1" x14ac:dyDescent="0.3">
      <c r="A542" s="275" t="s">
        <v>451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2</v>
      </c>
      <c r="AE542" s="95">
        <f t="shared" si="104"/>
        <v>9.6711798839458421E-2</v>
      </c>
      <c r="AF542">
        <f t="shared" si="105"/>
        <v>1</v>
      </c>
      <c r="AG542" s="92">
        <f t="shared" si="106"/>
        <v>1</v>
      </c>
      <c r="AH542" s="96">
        <f t="shared" si="107"/>
        <v>1</v>
      </c>
      <c r="AI542" s="97">
        <f t="shared" si="108"/>
        <v>4.5454545454545456E-2</v>
      </c>
      <c r="AJ542" s="97">
        <f t="shared" si="109"/>
        <v>4.5454545454545456E-2</v>
      </c>
      <c r="AK542" s="97">
        <f t="shared" si="110"/>
        <v>9.6711798839458421E-2</v>
      </c>
    </row>
    <row r="543" spans="1:37" ht="25.4" customHeight="1" thickTop="1" thickBot="1" x14ac:dyDescent="0.3">
      <c r="A543" s="275" t="s">
        <v>452</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2</v>
      </c>
      <c r="AE543" s="95">
        <f t="shared" si="104"/>
        <v>9.6711798839458421E-2</v>
      </c>
      <c r="AF543">
        <f t="shared" si="105"/>
        <v>1</v>
      </c>
      <c r="AG543" s="92">
        <f t="shared" si="106"/>
        <v>1</v>
      </c>
      <c r="AH543" s="96">
        <f t="shared" si="107"/>
        <v>1</v>
      </c>
      <c r="AI543" s="97">
        <f t="shared" si="108"/>
        <v>4.5454545454545456E-2</v>
      </c>
      <c r="AJ543" s="97">
        <f t="shared" si="109"/>
        <v>4.5454545454545456E-2</v>
      </c>
      <c r="AK543" s="97">
        <f t="shared" si="110"/>
        <v>9.6711798839458421E-2</v>
      </c>
    </row>
    <row r="544" spans="1:37" ht="25.4" customHeight="1" thickTop="1" thickBot="1" x14ac:dyDescent="0.3">
      <c r="A544" s="275" t="s">
        <v>453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2</v>
      </c>
      <c r="AE544" s="95">
        <f t="shared" si="104"/>
        <v>9.6711798839458421E-2</v>
      </c>
      <c r="AF544">
        <f t="shared" si="105"/>
        <v>1</v>
      </c>
      <c r="AG544" s="92">
        <f t="shared" si="106"/>
        <v>1</v>
      </c>
      <c r="AH544" s="96">
        <f t="shared" si="107"/>
        <v>1</v>
      </c>
      <c r="AI544" s="97">
        <f t="shared" si="108"/>
        <v>4.5454545454545456E-2</v>
      </c>
      <c r="AJ544" s="97">
        <f t="shared" si="109"/>
        <v>4.5454545454545456E-2</v>
      </c>
      <c r="AK544" s="97">
        <f t="shared" si="110"/>
        <v>9.6711798839458421E-2</v>
      </c>
    </row>
    <row r="545" spans="1:37" ht="25.4" customHeight="1" thickTop="1" thickBot="1" x14ac:dyDescent="0.3">
      <c r="A545" s="275" t="s">
        <v>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2</v>
      </c>
      <c r="AE545" s="95">
        <f t="shared" si="104"/>
        <v>9.6711798839458421E-2</v>
      </c>
      <c r="AF545">
        <f t="shared" si="105"/>
        <v>1</v>
      </c>
      <c r="AG545" s="92">
        <f t="shared" si="106"/>
        <v>1</v>
      </c>
      <c r="AH545" s="96">
        <f t="shared" si="107"/>
        <v>1</v>
      </c>
      <c r="AI545" s="97">
        <f t="shared" si="108"/>
        <v>4.5454545454545456E-2</v>
      </c>
      <c r="AJ545" s="97">
        <f t="shared" si="109"/>
        <v>4.5454545454545456E-2</v>
      </c>
      <c r="AK545" s="97">
        <f t="shared" si="110"/>
        <v>9.6711798839458421E-2</v>
      </c>
    </row>
    <row r="546" spans="1:37" ht="25.4" customHeight="1" thickTop="1" thickBot="1" x14ac:dyDescent="0.3">
      <c r="A546" s="275" t="s">
        <v>455</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2</v>
      </c>
      <c r="AE546" s="95">
        <f t="shared" si="104"/>
        <v>9.6711798839458421E-2</v>
      </c>
      <c r="AF546">
        <f t="shared" si="105"/>
        <v>1</v>
      </c>
      <c r="AG546" s="92">
        <f t="shared" si="106"/>
        <v>1</v>
      </c>
      <c r="AH546" s="96">
        <f t="shared" si="107"/>
        <v>1</v>
      </c>
      <c r="AI546" s="97">
        <f t="shared" si="108"/>
        <v>4.5454545454545456E-2</v>
      </c>
      <c r="AJ546" s="97">
        <f t="shared" si="109"/>
        <v>4.5454545454545456E-2</v>
      </c>
      <c r="AK546" s="97">
        <f t="shared" si="110"/>
        <v>9.6711798839458421E-2</v>
      </c>
    </row>
    <row r="547" spans="1:37" ht="25.4" customHeight="1" thickTop="1" thickBot="1" x14ac:dyDescent="0.3">
      <c r="A547" s="275" t="s">
        <v>456</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2</v>
      </c>
      <c r="AE547" s="95">
        <f t="shared" si="104"/>
        <v>9.6711798839458421E-2</v>
      </c>
      <c r="AF547">
        <f t="shared" si="105"/>
        <v>1</v>
      </c>
      <c r="AG547" s="92">
        <f t="shared" si="106"/>
        <v>1</v>
      </c>
      <c r="AH547" s="96">
        <f t="shared" si="107"/>
        <v>1</v>
      </c>
      <c r="AI547" s="97">
        <f t="shared" si="108"/>
        <v>4.5454545454545456E-2</v>
      </c>
      <c r="AJ547" s="97">
        <f t="shared" si="109"/>
        <v>4.5454545454545456E-2</v>
      </c>
      <c r="AK547" s="97">
        <f t="shared" si="110"/>
        <v>9.6711798839458421E-2</v>
      </c>
    </row>
    <row r="548" spans="1:37" ht="25.4" customHeight="1" thickTop="1" thickBot="1" x14ac:dyDescent="0.3">
      <c r="A548" s="275" t="s">
        <v>457</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2</v>
      </c>
      <c r="AE548" s="95">
        <f t="shared" si="104"/>
        <v>9.6711798839458421E-2</v>
      </c>
      <c r="AF548">
        <f t="shared" si="105"/>
        <v>1</v>
      </c>
      <c r="AG548" s="92">
        <f t="shared" si="106"/>
        <v>1</v>
      </c>
      <c r="AH548" s="96">
        <f t="shared" si="107"/>
        <v>1</v>
      </c>
      <c r="AI548" s="97">
        <f t="shared" si="108"/>
        <v>4.5454545454545456E-2</v>
      </c>
      <c r="AJ548" s="97">
        <f t="shared" si="109"/>
        <v>4.5454545454545456E-2</v>
      </c>
      <c r="AK548" s="97">
        <f t="shared" si="110"/>
        <v>9.6711798839458421E-2</v>
      </c>
    </row>
    <row r="549" spans="1:37" ht="25.4" customHeight="1" thickTop="1" thickBot="1" x14ac:dyDescent="0.3">
      <c r="A549" s="275" t="s">
        <v>458</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2</v>
      </c>
      <c r="AE549" s="95">
        <f t="shared" si="104"/>
        <v>9.6711798839458421E-2</v>
      </c>
      <c r="AF549">
        <f t="shared" si="105"/>
        <v>1</v>
      </c>
      <c r="AG549" s="92">
        <f t="shared" si="106"/>
        <v>1</v>
      </c>
      <c r="AH549" s="96">
        <f t="shared" si="107"/>
        <v>1</v>
      </c>
      <c r="AI549" s="97">
        <f t="shared" si="108"/>
        <v>4.5454545454545456E-2</v>
      </c>
      <c r="AJ549" s="97">
        <f t="shared" si="109"/>
        <v>4.5454545454545456E-2</v>
      </c>
      <c r="AK549" s="97">
        <f t="shared" si="110"/>
        <v>9.6711798839458421E-2</v>
      </c>
    </row>
    <row r="550" spans="1:37" ht="25.4" customHeight="1" thickTop="1" thickBot="1" x14ac:dyDescent="0.3">
      <c r="A550" s="275" t="s">
        <v>459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2</v>
      </c>
      <c r="AE550" s="95">
        <f t="shared" si="104"/>
        <v>9.6711798839458421E-2</v>
      </c>
      <c r="AF550">
        <f t="shared" si="105"/>
        <v>1</v>
      </c>
      <c r="AG550" s="92">
        <f t="shared" si="106"/>
        <v>1</v>
      </c>
      <c r="AH550" s="96">
        <f t="shared" si="107"/>
        <v>1</v>
      </c>
      <c r="AI550" s="97">
        <f t="shared" si="108"/>
        <v>4.5454545454545456E-2</v>
      </c>
      <c r="AJ550" s="97">
        <f t="shared" si="109"/>
        <v>4.5454545454545456E-2</v>
      </c>
      <c r="AK550" s="97">
        <f t="shared" si="110"/>
        <v>9.6711798839458421E-2</v>
      </c>
    </row>
    <row r="551" spans="1:37" ht="25.4" customHeight="1" thickTop="1" thickBot="1" x14ac:dyDescent="0.3">
      <c r="A551" s="275" t="s">
        <v>460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2</v>
      </c>
      <c r="AE551" s="95">
        <f t="shared" si="104"/>
        <v>9.6711798839458421E-2</v>
      </c>
      <c r="AF551">
        <f t="shared" si="105"/>
        <v>1</v>
      </c>
      <c r="AG551" s="92">
        <f t="shared" si="106"/>
        <v>1</v>
      </c>
      <c r="AH551" s="96">
        <f t="shared" si="107"/>
        <v>1</v>
      </c>
      <c r="AI551" s="97">
        <f t="shared" si="108"/>
        <v>4.5454545454545456E-2</v>
      </c>
      <c r="AJ551" s="97">
        <f t="shared" si="109"/>
        <v>4.5454545454545456E-2</v>
      </c>
      <c r="AK551" s="97">
        <f t="shared" si="110"/>
        <v>9.6711798839458421E-2</v>
      </c>
    </row>
    <row r="552" spans="1:37" ht="25.4" customHeight="1" thickTop="1" x14ac:dyDescent="0.25">
      <c r="A552" s="321" t="s">
        <v>2054</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5">
        <f>SUM(AE530:AE551)</f>
        <v>2.1276595744680851</v>
      </c>
      <c r="AF552" s="65"/>
      <c r="AG552" s="98">
        <f>SUM(AG530:AG551)</f>
        <v>22</v>
      </c>
      <c r="AH552" s="99"/>
      <c r="AI552" s="100"/>
      <c r="AJ552" s="100"/>
      <c r="AK552" s="100"/>
    </row>
    <row r="553" spans="1:37" ht="25.4" customHeight="1" x14ac:dyDescent="0.25">
      <c r="A553" s="308" t="s">
        <v>2055</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2" t="s">
        <v>111</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11" t="s">
        <v>99</v>
      </c>
      <c r="AE555" s="112" t="s">
        <v>9</v>
      </c>
      <c r="AF555" s="92" t="s">
        <v>1988</v>
      </c>
      <c r="AG555" s="92" t="s">
        <v>1989</v>
      </c>
      <c r="AH555" s="92" t="s">
        <v>1990</v>
      </c>
      <c r="AI555" s="93" t="s">
        <v>1991</v>
      </c>
      <c r="AJ555" s="92"/>
      <c r="AK555" s="93" t="s">
        <v>1992</v>
      </c>
    </row>
    <row r="556" spans="1:37" ht="25.4" customHeight="1" thickTop="1" thickBot="1" x14ac:dyDescent="0.3">
      <c r="A556" s="275" t="s">
        <v>385</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2</v>
      </c>
      <c r="AE556" s="95">
        <f>IF(AG556=1,AK556,AG556)</f>
        <v>0.42553191489361702</v>
      </c>
      <c r="AF556">
        <f>AD556/2</f>
        <v>1</v>
      </c>
      <c r="AG556" s="92">
        <f>IF(AND(AF556&gt;=0,AF556&lt;=1),1,"No aplica")</f>
        <v>1</v>
      </c>
      <c r="AH556" s="96">
        <f>AD556/(AG556*2)</f>
        <v>1</v>
      </c>
      <c r="AI556" s="97">
        <f>IF(AG556=1,AG556/$AG$561,"No aplica")</f>
        <v>0.2</v>
      </c>
      <c r="AJ556" s="97">
        <f>AF556*AI556</f>
        <v>0.2</v>
      </c>
      <c r="AK556" s="97">
        <f>AJ556*$AE$23</f>
        <v>0.42553191489361702</v>
      </c>
    </row>
    <row r="557" spans="1:37" ht="25.4" customHeight="1" thickTop="1" thickBot="1" x14ac:dyDescent="0.3">
      <c r="A557" s="275" t="s">
        <v>386</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2</v>
      </c>
      <c r="AE557" s="95">
        <f>IF(AG557=1,AK557,AG557)</f>
        <v>0.42553191489361702</v>
      </c>
      <c r="AF557">
        <f>AD557/2</f>
        <v>1</v>
      </c>
      <c r="AG557" s="92">
        <f>IF(AND(AF557&gt;=0,AF557&lt;=1),1,"No aplica")</f>
        <v>1</v>
      </c>
      <c r="AH557" s="96">
        <f>AD557/(AG557*2)</f>
        <v>1</v>
      </c>
      <c r="AI557" s="97">
        <f>IF(AG557=1,AG557/$AG$561,"No aplica")</f>
        <v>0.2</v>
      </c>
      <c r="AJ557" s="97">
        <f>AF557*AI557</f>
        <v>0.2</v>
      </c>
      <c r="AK557" s="97">
        <f>AJ557*$AE$23</f>
        <v>0.42553191489361702</v>
      </c>
    </row>
    <row r="558" spans="1:37" ht="25.4" customHeight="1" thickTop="1" thickBot="1" x14ac:dyDescent="0.3">
      <c r="A558" s="275" t="s">
        <v>387</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2</v>
      </c>
      <c r="AE558" s="95">
        <f>IF(AG558=1,AK558,AG558)</f>
        <v>0.42553191489361702</v>
      </c>
      <c r="AF558">
        <f>AD558/2</f>
        <v>1</v>
      </c>
      <c r="AG558" s="92">
        <f>IF(AND(AF558&gt;=0,AF558&lt;=1),1,"No aplica")</f>
        <v>1</v>
      </c>
      <c r="AH558" s="96">
        <f>AD558/(AG558*2)</f>
        <v>1</v>
      </c>
      <c r="AI558" s="97">
        <f>IF(AG558=1,AG558/$AG$561,"No aplica")</f>
        <v>0.2</v>
      </c>
      <c r="AJ558" s="97">
        <f>AF558*AI558</f>
        <v>0.2</v>
      </c>
      <c r="AK558" s="97">
        <f>AJ558*$AE$23</f>
        <v>0.42553191489361702</v>
      </c>
    </row>
    <row r="559" spans="1:37" ht="25.4" customHeight="1" thickTop="1" thickBot="1" x14ac:dyDescent="0.3">
      <c r="A559" s="275" t="s">
        <v>388</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2</v>
      </c>
      <c r="AE559" s="95">
        <f>IF(AG559=1,AK559,AG559)</f>
        <v>0.42553191489361702</v>
      </c>
      <c r="AF559">
        <f>AD559/2</f>
        <v>1</v>
      </c>
      <c r="AG559" s="92">
        <f>IF(AND(AF559&gt;=0,AF559&lt;=1),1,"No aplica")</f>
        <v>1</v>
      </c>
      <c r="AH559" s="96">
        <f>AD559/(AG559*2)</f>
        <v>1</v>
      </c>
      <c r="AI559" s="97">
        <f>IF(AG559=1,AG559/$AG$561,"No aplica")</f>
        <v>0.2</v>
      </c>
      <c r="AJ559" s="97">
        <f>AF559*AI559</f>
        <v>0.2</v>
      </c>
      <c r="AK559" s="97">
        <f>AJ559*$AE$23</f>
        <v>0.42553191489361702</v>
      </c>
    </row>
    <row r="560" spans="1:37" ht="25.4" customHeight="1" thickTop="1" thickBot="1" x14ac:dyDescent="0.3">
      <c r="A560" s="275" t="s">
        <v>461</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2</v>
      </c>
      <c r="AE560" s="95">
        <f>IF(AG560=1,AK560,AG560)</f>
        <v>0.42553191489361702</v>
      </c>
      <c r="AF560">
        <f>AD560/2</f>
        <v>1</v>
      </c>
      <c r="AG560" s="92">
        <f>IF(AND(AF560&gt;=0,AF560&lt;=1),1,"No aplica")</f>
        <v>1</v>
      </c>
      <c r="AH560" s="96">
        <f>AD560/(AG560*2)</f>
        <v>1</v>
      </c>
      <c r="AI560" s="97">
        <f>IF(AG560=1,AG560/$AG$561,"No aplica")</f>
        <v>0.2</v>
      </c>
      <c r="AJ560" s="97">
        <f>AF560*AI560</f>
        <v>0.2</v>
      </c>
      <c r="AK560" s="97">
        <f>AJ560*$AE$23</f>
        <v>0.42553191489361702</v>
      </c>
    </row>
    <row r="561" spans="1:37" ht="25.4" customHeight="1" thickTop="1" x14ac:dyDescent="0.25">
      <c r="A561" s="321" t="s">
        <v>2056</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5">
        <f>SUM(AE554:AE560)</f>
        <v>2.1276595744680851</v>
      </c>
      <c r="AF561" s="65"/>
      <c r="AG561" s="98">
        <f>SUM(AG556:AG560)</f>
        <v>5</v>
      </c>
      <c r="AH561" s="99"/>
      <c r="AI561" s="100"/>
      <c r="AJ561" s="100"/>
      <c r="AK561" s="100"/>
    </row>
    <row r="562" spans="1:37" ht="25.4" customHeight="1" x14ac:dyDescent="0.25">
      <c r="A562" s="308" t="s">
        <v>2057</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462</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2" t="s">
        <v>76</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69" t="s">
        <v>99</v>
      </c>
      <c r="AE568" s="113" t="s">
        <v>9</v>
      </c>
      <c r="AF568" s="92" t="s">
        <v>1988</v>
      </c>
      <c r="AG568" s="92" t="s">
        <v>1989</v>
      </c>
      <c r="AH568" s="92" t="s">
        <v>1990</v>
      </c>
      <c r="AI568" s="93" t="s">
        <v>1991</v>
      </c>
      <c r="AJ568" s="92"/>
      <c r="AK568" s="93" t="s">
        <v>1992</v>
      </c>
    </row>
    <row r="569" spans="1:37" ht="25.4" customHeight="1" thickTop="1" thickBot="1" x14ac:dyDescent="0.3">
      <c r="A569" s="275" t="s">
        <v>464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2</v>
      </c>
      <c r="AE569" s="95">
        <f t="shared" ref="AE569:AE587" si="111">IF(AG569=1,AK569,AG569)</f>
        <v>0.11198208286674131</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0.11198208286674131</v>
      </c>
    </row>
    <row r="570" spans="1:37" ht="25.4" customHeight="1" thickTop="1" thickBot="1" x14ac:dyDescent="0.3">
      <c r="A570" s="275" t="s">
        <v>141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4" customHeight="1" thickTop="1" thickBot="1" x14ac:dyDescent="0.3">
      <c r="A571" s="275" t="s">
        <v>465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4" customHeight="1" thickTop="1" thickBot="1" x14ac:dyDescent="0.3">
      <c r="A572" s="275" t="s">
        <v>466</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2</v>
      </c>
      <c r="AE572" s="95">
        <f t="shared" si="111"/>
        <v>0.11198208286674131</v>
      </c>
      <c r="AF572">
        <f t="shared" si="112"/>
        <v>1</v>
      </c>
      <c r="AG572" s="92">
        <f t="shared" si="113"/>
        <v>1</v>
      </c>
      <c r="AH572" s="96">
        <f t="shared" si="114"/>
        <v>1</v>
      </c>
      <c r="AI572" s="97">
        <f t="shared" si="115"/>
        <v>5.2631578947368418E-2</v>
      </c>
      <c r="AJ572" s="97">
        <f t="shared" si="116"/>
        <v>5.2631578947368418E-2</v>
      </c>
      <c r="AK572" s="97">
        <f t="shared" si="117"/>
        <v>0.11198208286674131</v>
      </c>
    </row>
    <row r="573" spans="1:37" ht="25.4" customHeight="1" thickTop="1" thickBot="1" x14ac:dyDescent="0.3">
      <c r="A573" s="275" t="s">
        <v>467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2</v>
      </c>
      <c r="AE573" s="95">
        <f t="shared" si="111"/>
        <v>0.11198208286674131</v>
      </c>
      <c r="AF573">
        <f t="shared" si="112"/>
        <v>1</v>
      </c>
      <c r="AG573" s="92">
        <f t="shared" si="113"/>
        <v>1</v>
      </c>
      <c r="AH573" s="96">
        <f t="shared" si="114"/>
        <v>1</v>
      </c>
      <c r="AI573" s="97">
        <f t="shared" si="115"/>
        <v>5.2631578947368418E-2</v>
      </c>
      <c r="AJ573" s="97">
        <f t="shared" si="116"/>
        <v>5.2631578947368418E-2</v>
      </c>
      <c r="AK573" s="97">
        <f t="shared" si="117"/>
        <v>0.11198208286674131</v>
      </c>
    </row>
    <row r="574" spans="1:37" ht="25.4" customHeight="1" thickTop="1" thickBot="1" x14ac:dyDescent="0.3">
      <c r="A574" s="275" t="s">
        <v>468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2</v>
      </c>
      <c r="AE574" s="95">
        <f t="shared" si="111"/>
        <v>0.11198208286674131</v>
      </c>
      <c r="AF574">
        <f t="shared" si="112"/>
        <v>1</v>
      </c>
      <c r="AG574" s="92">
        <f t="shared" si="113"/>
        <v>1</v>
      </c>
      <c r="AH574" s="96">
        <f t="shared" si="114"/>
        <v>1</v>
      </c>
      <c r="AI574" s="97">
        <f t="shared" si="115"/>
        <v>5.2631578947368418E-2</v>
      </c>
      <c r="AJ574" s="97">
        <f t="shared" si="116"/>
        <v>5.2631578947368418E-2</v>
      </c>
      <c r="AK574" s="97">
        <f t="shared" si="117"/>
        <v>0.11198208286674131</v>
      </c>
    </row>
    <row r="575" spans="1:37" ht="25.4" customHeight="1" thickTop="1" thickBot="1" x14ac:dyDescent="0.3">
      <c r="A575" s="275" t="s">
        <v>469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2</v>
      </c>
      <c r="AE575" s="95">
        <f t="shared" si="111"/>
        <v>0.11198208286674131</v>
      </c>
      <c r="AF575">
        <f t="shared" si="112"/>
        <v>1</v>
      </c>
      <c r="AG575" s="92">
        <f t="shared" si="113"/>
        <v>1</v>
      </c>
      <c r="AH575" s="96">
        <f t="shared" si="114"/>
        <v>1</v>
      </c>
      <c r="AI575" s="97">
        <f t="shared" si="115"/>
        <v>5.2631578947368418E-2</v>
      </c>
      <c r="AJ575" s="97">
        <f t="shared" si="116"/>
        <v>5.2631578947368418E-2</v>
      </c>
      <c r="AK575" s="97">
        <f t="shared" si="117"/>
        <v>0.11198208286674131</v>
      </c>
    </row>
    <row r="576" spans="1:37" ht="25.4" customHeight="1" thickTop="1" thickBot="1" x14ac:dyDescent="0.3">
      <c r="A576" s="275" t="s">
        <v>470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2</v>
      </c>
      <c r="AE576" s="95">
        <f t="shared" si="111"/>
        <v>0.11198208286674131</v>
      </c>
      <c r="AF576">
        <f t="shared" si="112"/>
        <v>1</v>
      </c>
      <c r="AG576" s="92">
        <f t="shared" si="113"/>
        <v>1</v>
      </c>
      <c r="AH576" s="96">
        <f t="shared" si="114"/>
        <v>1</v>
      </c>
      <c r="AI576" s="97">
        <f t="shared" si="115"/>
        <v>5.2631578947368418E-2</v>
      </c>
      <c r="AJ576" s="97">
        <f t="shared" si="116"/>
        <v>5.2631578947368418E-2</v>
      </c>
      <c r="AK576" s="97">
        <f t="shared" si="117"/>
        <v>0.11198208286674131</v>
      </c>
    </row>
    <row r="577" spans="1:37" ht="25.4" customHeight="1" thickTop="1" thickBot="1" x14ac:dyDescent="0.3">
      <c r="A577" s="275" t="s">
        <v>471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4" customHeight="1" thickTop="1" thickBot="1" x14ac:dyDescent="0.3">
      <c r="A578" s="275" t="s">
        <v>472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4" customHeight="1" thickTop="1" thickBot="1" x14ac:dyDescent="0.3">
      <c r="A579" s="275" t="s">
        <v>473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4" customHeight="1" thickTop="1" thickBot="1" x14ac:dyDescent="0.3">
      <c r="A580" s="275" t="s">
        <v>474</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4" customHeight="1" thickTop="1" thickBot="1" x14ac:dyDescent="0.3">
      <c r="A581" s="275" t="s">
        <v>475</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4" customHeight="1" thickTop="1" thickBot="1" x14ac:dyDescent="0.3">
      <c r="A582" s="275" t="s">
        <v>476</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4" customHeight="1" thickTop="1" thickBot="1" x14ac:dyDescent="0.3">
      <c r="A583" s="275" t="s">
        <v>477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4" customHeight="1" thickTop="1" thickBot="1" x14ac:dyDescent="0.3">
      <c r="A584" s="275" t="s">
        <v>478</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4" customHeight="1" thickTop="1" thickBot="1" x14ac:dyDescent="0.3">
      <c r="A585" s="275" t="s">
        <v>479</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4" customHeight="1" thickTop="1" thickBot="1" x14ac:dyDescent="0.3">
      <c r="A586" s="275" t="s">
        <v>480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4" customHeight="1" thickTop="1" thickBot="1" x14ac:dyDescent="0.3">
      <c r="A587" s="275" t="s">
        <v>481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4" customHeight="1" thickTop="1" x14ac:dyDescent="0.25">
      <c r="A588" s="321" t="s">
        <v>2058</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5">
        <f>SUM(AE569:AE587)</f>
        <v>2.1276595744680846</v>
      </c>
      <c r="AF588" s="65"/>
      <c r="AG588" s="98">
        <f>SUM(AG569:AG587)</f>
        <v>19</v>
      </c>
      <c r="AH588" s="99"/>
      <c r="AI588" s="100"/>
      <c r="AJ588" s="100"/>
      <c r="AK588" s="100"/>
    </row>
    <row r="589" spans="1:37" ht="25.4" customHeight="1" x14ac:dyDescent="0.25">
      <c r="A589" s="308" t="s">
        <v>2059</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2" t="s">
        <v>111</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11" t="s">
        <v>99</v>
      </c>
      <c r="AE591" s="112" t="s">
        <v>9</v>
      </c>
      <c r="AF591" s="92" t="s">
        <v>1988</v>
      </c>
      <c r="AG591" s="92" t="s">
        <v>1989</v>
      </c>
      <c r="AH591" s="92" t="s">
        <v>1990</v>
      </c>
      <c r="AI591" s="93" t="s">
        <v>1991</v>
      </c>
      <c r="AJ591" s="92"/>
      <c r="AK591" s="93" t="s">
        <v>1992</v>
      </c>
    </row>
    <row r="592" spans="1:37" ht="25.4" customHeight="1" thickTop="1" thickBot="1" x14ac:dyDescent="0.3">
      <c r="A592" s="275" t="s">
        <v>482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2</v>
      </c>
      <c r="AE592" s="95">
        <f>IF(AG592=1,AK592,AG592)</f>
        <v>0.42553191489361702</v>
      </c>
      <c r="AF592">
        <f>AD592/2</f>
        <v>1</v>
      </c>
      <c r="AG592" s="92">
        <f>IF(AND(AF592&gt;=0,AF592&lt;=1),1,"No aplica")</f>
        <v>1</v>
      </c>
      <c r="AH592" s="96">
        <f>AD592/(AG592*2)</f>
        <v>1</v>
      </c>
      <c r="AI592" s="97">
        <f>IF(AG592=1,AG592/$AG$597,"No aplica")</f>
        <v>0.2</v>
      </c>
      <c r="AJ592" s="97">
        <f>AF592*AI592</f>
        <v>0.2</v>
      </c>
      <c r="AK592" s="97">
        <f>AJ592*$AE$23</f>
        <v>0.42553191489361702</v>
      </c>
    </row>
    <row r="593" spans="1:37" ht="25.4" customHeight="1" thickTop="1" thickBot="1" x14ac:dyDescent="0.3">
      <c r="A593" s="275" t="s">
        <v>483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2</v>
      </c>
      <c r="AE593" s="95">
        <f>IF(AG593=1,AK593,AG593)</f>
        <v>0.42553191489361702</v>
      </c>
      <c r="AF593">
        <f>AD593/2</f>
        <v>1</v>
      </c>
      <c r="AG593" s="92">
        <f>IF(AND(AF593&gt;=0,AF593&lt;=1),1,"No aplica")</f>
        <v>1</v>
      </c>
      <c r="AH593" s="96">
        <f>AD593/(AG593*2)</f>
        <v>1</v>
      </c>
      <c r="AI593" s="97">
        <f>IF(AG593=1,AG593/$AG$597,"No aplica")</f>
        <v>0.2</v>
      </c>
      <c r="AJ593" s="97">
        <f>AF593*AI593</f>
        <v>0.2</v>
      </c>
      <c r="AK593" s="97">
        <f>AJ593*$AE$23</f>
        <v>0.42553191489361702</v>
      </c>
    </row>
    <row r="594" spans="1:37" ht="25.4" customHeight="1" thickTop="1" thickBot="1" x14ac:dyDescent="0.3">
      <c r="A594" s="275" t="s">
        <v>484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2</v>
      </c>
      <c r="AE594" s="95">
        <f>IF(AG594=1,AK594,AG594)</f>
        <v>0.42553191489361702</v>
      </c>
      <c r="AF594">
        <f>AD594/2</f>
        <v>1</v>
      </c>
      <c r="AG594" s="92">
        <f>IF(AND(AF594&gt;=0,AF594&lt;=1),1,"No aplica")</f>
        <v>1</v>
      </c>
      <c r="AH594" s="96">
        <f>AD594/(AG594*2)</f>
        <v>1</v>
      </c>
      <c r="AI594" s="97">
        <f>IF(AG594=1,AG594/$AG$597,"No aplica")</f>
        <v>0.2</v>
      </c>
      <c r="AJ594" s="97">
        <f>AF594*AI594</f>
        <v>0.2</v>
      </c>
      <c r="AK594" s="97">
        <f>AJ594*$AE$23</f>
        <v>0.42553191489361702</v>
      </c>
    </row>
    <row r="595" spans="1:37" ht="25.4" customHeight="1" thickTop="1" thickBot="1" x14ac:dyDescent="0.3">
      <c r="A595" s="275" t="s">
        <v>485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2</v>
      </c>
      <c r="AE595" s="95">
        <f>IF(AG595=1,AK595,AG595)</f>
        <v>0.42553191489361702</v>
      </c>
      <c r="AF595">
        <f>AD595/2</f>
        <v>1</v>
      </c>
      <c r="AG595" s="92">
        <f>IF(AND(AF595&gt;=0,AF595&lt;=1),1,"No aplica")</f>
        <v>1</v>
      </c>
      <c r="AH595" s="96">
        <f>AD595/(AG595*2)</f>
        <v>1</v>
      </c>
      <c r="AI595" s="97">
        <f>IF(AG595=1,AG595/$AG$597,"No aplica")</f>
        <v>0.2</v>
      </c>
      <c r="AJ595" s="97">
        <f>AF595*AI595</f>
        <v>0.2</v>
      </c>
      <c r="AK595" s="97">
        <f>AJ595*$AE$23</f>
        <v>0.42553191489361702</v>
      </c>
    </row>
    <row r="596" spans="1:37" ht="25.4" customHeight="1" thickTop="1" thickBot="1" x14ac:dyDescent="0.3">
      <c r="A596" s="275" t="s">
        <v>486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2</v>
      </c>
      <c r="AE596" s="95">
        <f>IF(AG596=1,AK596,AG596)</f>
        <v>0.42553191489361702</v>
      </c>
      <c r="AF596">
        <f>AD596/2</f>
        <v>1</v>
      </c>
      <c r="AG596" s="92">
        <f>IF(AND(AF596&gt;=0,AF596&lt;=1),1,"No aplica")</f>
        <v>1</v>
      </c>
      <c r="AH596" s="96">
        <f>AD596/(AG596*2)</f>
        <v>1</v>
      </c>
      <c r="AI596" s="97">
        <f>IF(AG596=1,AG596/$AG$597,"No aplica")</f>
        <v>0.2</v>
      </c>
      <c r="AJ596" s="97">
        <f>AF596*AI596</f>
        <v>0.2</v>
      </c>
      <c r="AK596" s="97">
        <f>AJ596*$AE$23</f>
        <v>0.42553191489361702</v>
      </c>
    </row>
    <row r="597" spans="1:37" ht="25.4" customHeight="1" thickTop="1" x14ac:dyDescent="0.25">
      <c r="A597" s="321" t="s">
        <v>2060</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5">
        <f>SUM(AE590:AE596)</f>
        <v>2.1276595744680851</v>
      </c>
      <c r="AF597" s="65"/>
      <c r="AG597" s="98">
        <f>SUM(AG592:AG596)</f>
        <v>5</v>
      </c>
      <c r="AH597" s="99"/>
      <c r="AI597" s="100"/>
      <c r="AJ597" s="100"/>
      <c r="AK597" s="100"/>
    </row>
    <row r="598" spans="1:37" ht="25.4" customHeight="1" x14ac:dyDescent="0.25">
      <c r="A598" s="308" t="s">
        <v>2061</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487</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2" t="s">
        <v>76</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69" t="s">
        <v>99</v>
      </c>
      <c r="AE604" s="113" t="s">
        <v>9</v>
      </c>
      <c r="AF604" s="92" t="s">
        <v>1988</v>
      </c>
      <c r="AG604" s="92" t="s">
        <v>1989</v>
      </c>
      <c r="AH604" s="92" t="s">
        <v>1990</v>
      </c>
      <c r="AI604" s="93" t="s">
        <v>1991</v>
      </c>
      <c r="AJ604" s="92"/>
      <c r="AK604" s="93" t="s">
        <v>1992</v>
      </c>
    </row>
    <row r="605" spans="1:37" ht="25.4" customHeight="1" thickTop="1" thickBot="1" x14ac:dyDescent="0.3">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2</v>
      </c>
      <c r="AE605" s="95">
        <f t="shared" ref="AE605:AE631" si="118">IF(AG605=1,AK605,AG605)</f>
        <v>7.8802206461780919E-2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7.8802206461780919E-2</v>
      </c>
    </row>
    <row r="606" spans="1:37" ht="25.4" customHeight="1" thickTop="1" thickBot="1" x14ac:dyDescent="0.3">
      <c r="A606" s="275" t="s">
        <v>141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2</v>
      </c>
      <c r="AE606" s="95">
        <f t="shared" si="118"/>
        <v>7.8802206461780919E-2</v>
      </c>
      <c r="AF606">
        <f t="shared" si="119"/>
        <v>1</v>
      </c>
      <c r="AG606" s="92">
        <f t="shared" si="120"/>
        <v>1</v>
      </c>
      <c r="AH606" s="96">
        <f t="shared" si="121"/>
        <v>1</v>
      </c>
      <c r="AI606" s="97">
        <f t="shared" si="122"/>
        <v>3.7037037037037035E-2</v>
      </c>
      <c r="AJ606" s="97">
        <f t="shared" si="123"/>
        <v>3.7037037037037035E-2</v>
      </c>
      <c r="AK606" s="97">
        <f t="shared" si="124"/>
        <v>7.8802206461780919E-2</v>
      </c>
    </row>
    <row r="607" spans="1:37" ht="25.4" customHeight="1" thickTop="1" thickBot="1" x14ac:dyDescent="0.3">
      <c r="A607" s="275" t="s">
        <v>489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2</v>
      </c>
      <c r="AE607" s="95">
        <f t="shared" si="118"/>
        <v>7.8802206461780919E-2</v>
      </c>
      <c r="AF607">
        <f t="shared" si="119"/>
        <v>1</v>
      </c>
      <c r="AG607" s="92">
        <f t="shared" si="120"/>
        <v>1</v>
      </c>
      <c r="AH607" s="96">
        <f t="shared" si="121"/>
        <v>1</v>
      </c>
      <c r="AI607" s="97">
        <f t="shared" si="122"/>
        <v>3.7037037037037035E-2</v>
      </c>
      <c r="AJ607" s="97">
        <f t="shared" si="123"/>
        <v>3.7037037037037035E-2</v>
      </c>
      <c r="AK607" s="97">
        <f t="shared" si="124"/>
        <v>7.8802206461780919E-2</v>
      </c>
    </row>
    <row r="608" spans="1:37" ht="25.4" customHeight="1" thickTop="1" thickBot="1" x14ac:dyDescent="0.3">
      <c r="A608" s="275" t="s">
        <v>234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2</v>
      </c>
      <c r="AE608" s="95">
        <f t="shared" si="118"/>
        <v>7.8802206461780919E-2</v>
      </c>
      <c r="AF608">
        <f t="shared" si="119"/>
        <v>1</v>
      </c>
      <c r="AG608" s="92">
        <f t="shared" si="120"/>
        <v>1</v>
      </c>
      <c r="AH608" s="96">
        <f t="shared" si="121"/>
        <v>1</v>
      </c>
      <c r="AI608" s="97">
        <f t="shared" si="122"/>
        <v>3.7037037037037035E-2</v>
      </c>
      <c r="AJ608" s="97">
        <f t="shared" si="123"/>
        <v>3.7037037037037035E-2</v>
      </c>
      <c r="AK608" s="97">
        <f t="shared" si="124"/>
        <v>7.8802206461780919E-2</v>
      </c>
    </row>
    <row r="609" spans="1:37" ht="25.4" customHeight="1" thickTop="1" thickBot="1" x14ac:dyDescent="0.3">
      <c r="A609" s="275" t="s">
        <v>490</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2</v>
      </c>
      <c r="AE609" s="95">
        <f t="shared" si="118"/>
        <v>7.8802206461780919E-2</v>
      </c>
      <c r="AF609">
        <f t="shared" si="119"/>
        <v>1</v>
      </c>
      <c r="AG609" s="92">
        <f t="shared" si="120"/>
        <v>1</v>
      </c>
      <c r="AH609" s="96">
        <f t="shared" si="121"/>
        <v>1</v>
      </c>
      <c r="AI609" s="97">
        <f t="shared" si="122"/>
        <v>3.7037037037037035E-2</v>
      </c>
      <c r="AJ609" s="97">
        <f t="shared" si="123"/>
        <v>3.7037037037037035E-2</v>
      </c>
      <c r="AK609" s="97">
        <f t="shared" si="124"/>
        <v>7.8802206461780919E-2</v>
      </c>
    </row>
    <row r="610" spans="1:37" ht="25.4" customHeight="1" thickTop="1" thickBot="1" x14ac:dyDescent="0.3">
      <c r="A610" s="275" t="s">
        <v>491</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2</v>
      </c>
      <c r="AE610" s="95">
        <f t="shared" si="118"/>
        <v>7.8802206461780919E-2</v>
      </c>
      <c r="AF610">
        <f t="shared" si="119"/>
        <v>1</v>
      </c>
      <c r="AG610" s="92">
        <f t="shared" si="120"/>
        <v>1</v>
      </c>
      <c r="AH610" s="96">
        <f t="shared" si="121"/>
        <v>1</v>
      </c>
      <c r="AI610" s="97">
        <f t="shared" si="122"/>
        <v>3.7037037037037035E-2</v>
      </c>
      <c r="AJ610" s="97">
        <f t="shared" si="123"/>
        <v>3.7037037037037035E-2</v>
      </c>
      <c r="AK610" s="97">
        <f t="shared" si="124"/>
        <v>7.8802206461780919E-2</v>
      </c>
    </row>
    <row r="611" spans="1:37" ht="25.4" customHeight="1" thickTop="1" thickBot="1" x14ac:dyDescent="0.3">
      <c r="A611" s="275" t="s">
        <v>492</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2</v>
      </c>
      <c r="AE611" s="95">
        <f t="shared" si="118"/>
        <v>7.8802206461780919E-2</v>
      </c>
      <c r="AF611">
        <f t="shared" si="119"/>
        <v>1</v>
      </c>
      <c r="AG611" s="92">
        <f t="shared" si="120"/>
        <v>1</v>
      </c>
      <c r="AH611" s="96">
        <f t="shared" si="121"/>
        <v>1</v>
      </c>
      <c r="AI611" s="97">
        <f t="shared" si="122"/>
        <v>3.7037037037037035E-2</v>
      </c>
      <c r="AJ611" s="97">
        <f t="shared" si="123"/>
        <v>3.7037037037037035E-2</v>
      </c>
      <c r="AK611" s="97">
        <f t="shared" si="124"/>
        <v>7.8802206461780919E-2</v>
      </c>
    </row>
    <row r="612" spans="1:37" ht="25.4" customHeight="1" thickTop="1" thickBot="1" x14ac:dyDescent="0.3">
      <c r="A612" s="275" t="s">
        <v>493</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2</v>
      </c>
      <c r="AE612" s="95">
        <f t="shared" si="118"/>
        <v>7.8802206461780919E-2</v>
      </c>
      <c r="AF612">
        <f t="shared" si="119"/>
        <v>1</v>
      </c>
      <c r="AG612" s="92">
        <f t="shared" si="120"/>
        <v>1</v>
      </c>
      <c r="AH612" s="96">
        <f t="shared" si="121"/>
        <v>1</v>
      </c>
      <c r="AI612" s="97">
        <f t="shared" si="122"/>
        <v>3.7037037037037035E-2</v>
      </c>
      <c r="AJ612" s="97">
        <f t="shared" si="123"/>
        <v>3.7037037037037035E-2</v>
      </c>
      <c r="AK612" s="97">
        <f t="shared" si="124"/>
        <v>7.8802206461780919E-2</v>
      </c>
    </row>
    <row r="613" spans="1:37" ht="25.4" customHeight="1" thickTop="1" thickBot="1" x14ac:dyDescent="0.3">
      <c r="A613" s="275" t="s">
        <v>494</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2</v>
      </c>
      <c r="AE613" s="95">
        <f t="shared" si="118"/>
        <v>7.8802206461780919E-2</v>
      </c>
      <c r="AF613">
        <f t="shared" si="119"/>
        <v>1</v>
      </c>
      <c r="AG613" s="92">
        <f t="shared" si="120"/>
        <v>1</v>
      </c>
      <c r="AH613" s="96">
        <f t="shared" si="121"/>
        <v>1</v>
      </c>
      <c r="AI613" s="97">
        <f t="shared" si="122"/>
        <v>3.7037037037037035E-2</v>
      </c>
      <c r="AJ613" s="97">
        <f t="shared" si="123"/>
        <v>3.7037037037037035E-2</v>
      </c>
      <c r="AK613" s="97">
        <f t="shared" si="124"/>
        <v>7.8802206461780919E-2</v>
      </c>
    </row>
    <row r="614" spans="1:37" ht="25.4" customHeight="1" thickTop="1" thickBot="1" x14ac:dyDescent="0.3">
      <c r="A614" s="275" t="s">
        <v>495</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2</v>
      </c>
      <c r="AE614" s="95">
        <f t="shared" si="118"/>
        <v>7.8802206461780919E-2</v>
      </c>
      <c r="AF614">
        <f t="shared" si="119"/>
        <v>1</v>
      </c>
      <c r="AG614" s="92">
        <f t="shared" si="120"/>
        <v>1</v>
      </c>
      <c r="AH614" s="96">
        <f t="shared" si="121"/>
        <v>1</v>
      </c>
      <c r="AI614" s="97">
        <f t="shared" si="122"/>
        <v>3.7037037037037035E-2</v>
      </c>
      <c r="AJ614" s="97">
        <f t="shared" si="123"/>
        <v>3.7037037037037035E-2</v>
      </c>
      <c r="AK614" s="97">
        <f t="shared" si="124"/>
        <v>7.8802206461780919E-2</v>
      </c>
    </row>
    <row r="615" spans="1:37" ht="25.4" customHeight="1" thickTop="1" thickBot="1" x14ac:dyDescent="0.3">
      <c r="A615" s="275" t="s">
        <v>496</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2</v>
      </c>
      <c r="AE615" s="95">
        <f t="shared" si="118"/>
        <v>7.8802206461780919E-2</v>
      </c>
      <c r="AF615">
        <f t="shared" si="119"/>
        <v>1</v>
      </c>
      <c r="AG615" s="92">
        <f t="shared" si="120"/>
        <v>1</v>
      </c>
      <c r="AH615" s="96">
        <f t="shared" si="121"/>
        <v>1</v>
      </c>
      <c r="AI615" s="97">
        <f t="shared" si="122"/>
        <v>3.7037037037037035E-2</v>
      </c>
      <c r="AJ615" s="97">
        <f t="shared" si="123"/>
        <v>3.7037037037037035E-2</v>
      </c>
      <c r="AK615" s="97">
        <f t="shared" si="124"/>
        <v>7.8802206461780919E-2</v>
      </c>
    </row>
    <row r="616" spans="1:37" ht="25.4" customHeight="1" thickTop="1" thickBot="1" x14ac:dyDescent="0.3">
      <c r="A616" s="275" t="s">
        <v>497</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2</v>
      </c>
      <c r="AE616" s="95">
        <f t="shared" si="118"/>
        <v>7.8802206461780919E-2</v>
      </c>
      <c r="AF616">
        <f t="shared" si="119"/>
        <v>1</v>
      </c>
      <c r="AG616" s="92">
        <f t="shared" si="120"/>
        <v>1</v>
      </c>
      <c r="AH616" s="96">
        <f t="shared" si="121"/>
        <v>1</v>
      </c>
      <c r="AI616" s="97">
        <f t="shared" si="122"/>
        <v>3.7037037037037035E-2</v>
      </c>
      <c r="AJ616" s="97">
        <f t="shared" si="123"/>
        <v>3.7037037037037035E-2</v>
      </c>
      <c r="AK616" s="97">
        <f t="shared" si="124"/>
        <v>7.8802206461780919E-2</v>
      </c>
    </row>
    <row r="617" spans="1:37" ht="25.4" customHeight="1" thickTop="1" thickBot="1" x14ac:dyDescent="0.3">
      <c r="A617" s="275" t="s">
        <v>498</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2</v>
      </c>
      <c r="AE617" s="95">
        <f t="shared" si="118"/>
        <v>7.8802206461780919E-2</v>
      </c>
      <c r="AF617">
        <f t="shared" si="119"/>
        <v>1</v>
      </c>
      <c r="AG617" s="92">
        <f t="shared" si="120"/>
        <v>1</v>
      </c>
      <c r="AH617" s="96">
        <f t="shared" si="121"/>
        <v>1</v>
      </c>
      <c r="AI617" s="97">
        <f t="shared" si="122"/>
        <v>3.7037037037037035E-2</v>
      </c>
      <c r="AJ617" s="97">
        <f t="shared" si="123"/>
        <v>3.7037037037037035E-2</v>
      </c>
      <c r="AK617" s="97">
        <f t="shared" si="124"/>
        <v>7.8802206461780919E-2</v>
      </c>
    </row>
    <row r="618" spans="1:37" ht="25.4" customHeight="1" thickTop="1" thickBot="1" x14ac:dyDescent="0.3">
      <c r="A618" s="275" t="s">
        <v>499</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2</v>
      </c>
      <c r="AE618" s="95">
        <f t="shared" si="118"/>
        <v>7.8802206461780919E-2</v>
      </c>
      <c r="AF618">
        <f t="shared" si="119"/>
        <v>1</v>
      </c>
      <c r="AG618" s="92">
        <f t="shared" si="120"/>
        <v>1</v>
      </c>
      <c r="AH618" s="96">
        <f t="shared" si="121"/>
        <v>1</v>
      </c>
      <c r="AI618" s="97">
        <f t="shared" si="122"/>
        <v>3.7037037037037035E-2</v>
      </c>
      <c r="AJ618" s="97">
        <f t="shared" si="123"/>
        <v>3.7037037037037035E-2</v>
      </c>
      <c r="AK618" s="97">
        <f t="shared" si="124"/>
        <v>7.8802206461780919E-2</v>
      </c>
    </row>
    <row r="619" spans="1:37" ht="25.4" customHeight="1" thickTop="1" thickBot="1" x14ac:dyDescent="0.3">
      <c r="A619" s="275" t="s">
        <v>500</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2</v>
      </c>
      <c r="AE619" s="95">
        <f t="shared" si="118"/>
        <v>7.8802206461780919E-2</v>
      </c>
      <c r="AF619">
        <f t="shared" si="119"/>
        <v>1</v>
      </c>
      <c r="AG619" s="92">
        <f t="shared" si="120"/>
        <v>1</v>
      </c>
      <c r="AH619" s="96">
        <f t="shared" si="121"/>
        <v>1</v>
      </c>
      <c r="AI619" s="97">
        <f t="shared" si="122"/>
        <v>3.7037037037037035E-2</v>
      </c>
      <c r="AJ619" s="97">
        <f t="shared" si="123"/>
        <v>3.7037037037037035E-2</v>
      </c>
      <c r="AK619" s="97">
        <f t="shared" si="124"/>
        <v>7.8802206461780919E-2</v>
      </c>
    </row>
    <row r="620" spans="1:37" ht="25.4" customHeight="1" thickTop="1" thickBot="1" x14ac:dyDescent="0.3">
      <c r="A620" s="275" t="s">
        <v>501</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2</v>
      </c>
      <c r="AE620" s="95">
        <f t="shared" si="118"/>
        <v>7.8802206461780919E-2</v>
      </c>
      <c r="AF620">
        <f t="shared" si="119"/>
        <v>1</v>
      </c>
      <c r="AG620" s="92">
        <f t="shared" si="120"/>
        <v>1</v>
      </c>
      <c r="AH620" s="96">
        <f t="shared" si="121"/>
        <v>1</v>
      </c>
      <c r="AI620" s="97">
        <f t="shared" si="122"/>
        <v>3.7037037037037035E-2</v>
      </c>
      <c r="AJ620" s="97">
        <f t="shared" si="123"/>
        <v>3.7037037037037035E-2</v>
      </c>
      <c r="AK620" s="97">
        <f t="shared" si="124"/>
        <v>7.8802206461780919E-2</v>
      </c>
    </row>
    <row r="621" spans="1:37" ht="25.4" customHeight="1" thickTop="1" thickBot="1" x14ac:dyDescent="0.3">
      <c r="A621" s="275" t="s">
        <v>502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2</v>
      </c>
      <c r="AE621" s="95">
        <f t="shared" si="118"/>
        <v>7.8802206461780919E-2</v>
      </c>
      <c r="AF621">
        <f t="shared" si="119"/>
        <v>1</v>
      </c>
      <c r="AG621" s="92">
        <f t="shared" si="120"/>
        <v>1</v>
      </c>
      <c r="AH621" s="96">
        <f t="shared" si="121"/>
        <v>1</v>
      </c>
      <c r="AI621" s="97">
        <f t="shared" si="122"/>
        <v>3.7037037037037035E-2</v>
      </c>
      <c r="AJ621" s="97">
        <f t="shared" si="123"/>
        <v>3.7037037037037035E-2</v>
      </c>
      <c r="AK621" s="97">
        <f t="shared" si="124"/>
        <v>7.8802206461780919E-2</v>
      </c>
    </row>
    <row r="622" spans="1:37" ht="25.4" customHeight="1" thickTop="1" thickBot="1" x14ac:dyDescent="0.3">
      <c r="A622" s="275" t="s">
        <v>503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2</v>
      </c>
      <c r="AE622" s="95">
        <f t="shared" si="118"/>
        <v>7.8802206461780919E-2</v>
      </c>
      <c r="AF622">
        <f t="shared" si="119"/>
        <v>1</v>
      </c>
      <c r="AG622" s="92">
        <f t="shared" si="120"/>
        <v>1</v>
      </c>
      <c r="AH622" s="96">
        <f t="shared" si="121"/>
        <v>1</v>
      </c>
      <c r="AI622" s="97">
        <f t="shared" si="122"/>
        <v>3.7037037037037035E-2</v>
      </c>
      <c r="AJ622" s="97">
        <f t="shared" si="123"/>
        <v>3.7037037037037035E-2</v>
      </c>
      <c r="AK622" s="97">
        <f t="shared" si="124"/>
        <v>7.8802206461780919E-2</v>
      </c>
    </row>
    <row r="623" spans="1:37" ht="25.4" customHeight="1" thickTop="1" thickBot="1" x14ac:dyDescent="0.3">
      <c r="A623" s="275" t="s">
        <v>504</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2</v>
      </c>
      <c r="AE623" s="95">
        <f t="shared" si="118"/>
        <v>7.8802206461780919E-2</v>
      </c>
      <c r="AF623">
        <f t="shared" si="119"/>
        <v>1</v>
      </c>
      <c r="AG623" s="92">
        <f t="shared" si="120"/>
        <v>1</v>
      </c>
      <c r="AH623" s="96">
        <f t="shared" si="121"/>
        <v>1</v>
      </c>
      <c r="AI623" s="97">
        <f t="shared" si="122"/>
        <v>3.7037037037037035E-2</v>
      </c>
      <c r="AJ623" s="97">
        <f t="shared" si="123"/>
        <v>3.7037037037037035E-2</v>
      </c>
      <c r="AK623" s="97">
        <f t="shared" si="124"/>
        <v>7.8802206461780919E-2</v>
      </c>
    </row>
    <row r="624" spans="1:37" ht="25.4" customHeight="1" thickTop="1" thickBot="1" x14ac:dyDescent="0.3">
      <c r="A624" s="275" t="s">
        <v>505</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2</v>
      </c>
      <c r="AE624" s="95">
        <f t="shared" si="118"/>
        <v>7.8802206461780919E-2</v>
      </c>
      <c r="AF624">
        <f t="shared" si="119"/>
        <v>1</v>
      </c>
      <c r="AG624" s="92">
        <f t="shared" si="120"/>
        <v>1</v>
      </c>
      <c r="AH624" s="96">
        <f t="shared" si="121"/>
        <v>1</v>
      </c>
      <c r="AI624" s="97">
        <f t="shared" si="122"/>
        <v>3.7037037037037035E-2</v>
      </c>
      <c r="AJ624" s="97">
        <f t="shared" si="123"/>
        <v>3.7037037037037035E-2</v>
      </c>
      <c r="AK624" s="97">
        <f t="shared" si="124"/>
        <v>7.8802206461780919E-2</v>
      </c>
    </row>
    <row r="625" spans="1:37" ht="25.4" customHeight="1" thickTop="1" thickBot="1" x14ac:dyDescent="0.3">
      <c r="A625" s="275" t="s">
        <v>506</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2</v>
      </c>
      <c r="AE625" s="95">
        <f t="shared" si="118"/>
        <v>7.8802206461780919E-2</v>
      </c>
      <c r="AF625">
        <f t="shared" si="119"/>
        <v>1</v>
      </c>
      <c r="AG625" s="92">
        <f t="shared" si="120"/>
        <v>1</v>
      </c>
      <c r="AH625" s="96">
        <f t="shared" si="121"/>
        <v>1</v>
      </c>
      <c r="AI625" s="97">
        <f t="shared" si="122"/>
        <v>3.7037037037037035E-2</v>
      </c>
      <c r="AJ625" s="97">
        <f t="shared" si="123"/>
        <v>3.7037037037037035E-2</v>
      </c>
      <c r="AK625" s="97">
        <f t="shared" si="124"/>
        <v>7.8802206461780919E-2</v>
      </c>
    </row>
    <row r="626" spans="1:37" ht="25.4" customHeight="1" thickTop="1" thickBot="1" x14ac:dyDescent="0.3">
      <c r="A626" s="275" t="s">
        <v>507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2</v>
      </c>
      <c r="AE626" s="95">
        <f t="shared" si="118"/>
        <v>7.8802206461780919E-2</v>
      </c>
      <c r="AF626">
        <f t="shared" si="119"/>
        <v>1</v>
      </c>
      <c r="AG626" s="92">
        <f t="shared" si="120"/>
        <v>1</v>
      </c>
      <c r="AH626" s="96">
        <f t="shared" si="121"/>
        <v>1</v>
      </c>
      <c r="AI626" s="97">
        <f t="shared" si="122"/>
        <v>3.7037037037037035E-2</v>
      </c>
      <c r="AJ626" s="97">
        <f t="shared" si="123"/>
        <v>3.7037037037037035E-2</v>
      </c>
      <c r="AK626" s="97">
        <f t="shared" si="124"/>
        <v>7.8802206461780919E-2</v>
      </c>
    </row>
    <row r="627" spans="1:37" ht="25.4" customHeight="1" thickTop="1" thickBot="1" x14ac:dyDescent="0.3">
      <c r="A627" s="275" t="s">
        <v>508</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2</v>
      </c>
      <c r="AE627" s="95">
        <f t="shared" si="118"/>
        <v>7.8802206461780919E-2</v>
      </c>
      <c r="AF627">
        <f t="shared" si="119"/>
        <v>1</v>
      </c>
      <c r="AG627" s="92">
        <f t="shared" si="120"/>
        <v>1</v>
      </c>
      <c r="AH627" s="96">
        <f t="shared" si="121"/>
        <v>1</v>
      </c>
      <c r="AI627" s="97">
        <f t="shared" si="122"/>
        <v>3.7037037037037035E-2</v>
      </c>
      <c r="AJ627" s="97">
        <f t="shared" si="123"/>
        <v>3.7037037037037035E-2</v>
      </c>
      <c r="AK627" s="97">
        <f t="shared" si="124"/>
        <v>7.8802206461780919E-2</v>
      </c>
    </row>
    <row r="628" spans="1:37" ht="25.4" customHeight="1" thickTop="1" thickBot="1" x14ac:dyDescent="0.3">
      <c r="A628" s="275" t="s">
        <v>509</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2</v>
      </c>
      <c r="AE628" s="95">
        <f t="shared" si="118"/>
        <v>7.8802206461780919E-2</v>
      </c>
      <c r="AF628">
        <f t="shared" si="119"/>
        <v>1</v>
      </c>
      <c r="AG628" s="92">
        <f t="shared" si="120"/>
        <v>1</v>
      </c>
      <c r="AH628" s="96">
        <f t="shared" si="121"/>
        <v>1</v>
      </c>
      <c r="AI628" s="97">
        <f t="shared" si="122"/>
        <v>3.7037037037037035E-2</v>
      </c>
      <c r="AJ628" s="97">
        <f t="shared" si="123"/>
        <v>3.7037037037037035E-2</v>
      </c>
      <c r="AK628" s="97">
        <f t="shared" si="124"/>
        <v>7.8802206461780919E-2</v>
      </c>
    </row>
    <row r="629" spans="1:37" ht="25.4" customHeight="1" thickTop="1" thickBot="1" x14ac:dyDescent="0.3">
      <c r="A629" s="275" t="s">
        <v>510</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2</v>
      </c>
      <c r="AE629" s="95">
        <f t="shared" si="118"/>
        <v>7.8802206461780919E-2</v>
      </c>
      <c r="AF629">
        <f t="shared" si="119"/>
        <v>1</v>
      </c>
      <c r="AG629" s="92">
        <f t="shared" si="120"/>
        <v>1</v>
      </c>
      <c r="AH629" s="96">
        <f t="shared" si="121"/>
        <v>1</v>
      </c>
      <c r="AI629" s="97">
        <f t="shared" si="122"/>
        <v>3.7037037037037035E-2</v>
      </c>
      <c r="AJ629" s="97">
        <f t="shared" si="123"/>
        <v>3.7037037037037035E-2</v>
      </c>
      <c r="AK629" s="97">
        <f t="shared" si="124"/>
        <v>7.8802206461780919E-2</v>
      </c>
    </row>
    <row r="630" spans="1:37" ht="25.4" customHeight="1" thickTop="1" thickBot="1" x14ac:dyDescent="0.3">
      <c r="A630" s="275" t="s">
        <v>511</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2</v>
      </c>
      <c r="AE630" s="95">
        <f t="shared" si="118"/>
        <v>7.8802206461780919E-2</v>
      </c>
      <c r="AF630">
        <f t="shared" si="119"/>
        <v>1</v>
      </c>
      <c r="AG630" s="92">
        <f t="shared" si="120"/>
        <v>1</v>
      </c>
      <c r="AH630" s="96">
        <f t="shared" si="121"/>
        <v>1</v>
      </c>
      <c r="AI630" s="97">
        <f t="shared" si="122"/>
        <v>3.7037037037037035E-2</v>
      </c>
      <c r="AJ630" s="97">
        <f t="shared" si="123"/>
        <v>3.7037037037037035E-2</v>
      </c>
      <c r="AK630" s="97">
        <f t="shared" si="124"/>
        <v>7.8802206461780919E-2</v>
      </c>
    </row>
    <row r="631" spans="1:37" ht="25.4" customHeight="1" thickTop="1" thickBot="1" x14ac:dyDescent="0.3">
      <c r="A631" s="275" t="s">
        <v>512</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2</v>
      </c>
      <c r="AE631" s="95">
        <f t="shared" si="118"/>
        <v>7.8802206461780919E-2</v>
      </c>
      <c r="AF631">
        <f t="shared" si="119"/>
        <v>1</v>
      </c>
      <c r="AG631" s="92">
        <f t="shared" si="120"/>
        <v>1</v>
      </c>
      <c r="AH631" s="96">
        <f t="shared" si="121"/>
        <v>1</v>
      </c>
      <c r="AI631" s="97">
        <f t="shared" si="122"/>
        <v>3.7037037037037035E-2</v>
      </c>
      <c r="AJ631" s="97">
        <f t="shared" si="123"/>
        <v>3.7037037037037035E-2</v>
      </c>
      <c r="AK631" s="97">
        <f t="shared" si="124"/>
        <v>7.8802206461780919E-2</v>
      </c>
    </row>
    <row r="632" spans="1:37" ht="25.4" customHeight="1" thickTop="1" x14ac:dyDescent="0.25">
      <c r="A632" s="321" t="s">
        <v>2062</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5">
        <f>SUM(AE605:AE631)</f>
        <v>2.1276595744680837</v>
      </c>
      <c r="AF632" s="65"/>
      <c r="AG632" s="98">
        <f>SUM(AG605:AG631)</f>
        <v>27</v>
      </c>
      <c r="AH632" s="99"/>
      <c r="AI632" s="100"/>
      <c r="AJ632" s="100"/>
      <c r="AK632" s="100"/>
    </row>
    <row r="633" spans="1:37" ht="25.4" customHeight="1" x14ac:dyDescent="0.25">
      <c r="A633" s="308" t="s">
        <v>2063</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5">
        <f>AE632/$AE$23*100</f>
        <v>99.999999999999929</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2" t="s">
        <v>111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11" t="s">
        <v>99</v>
      </c>
      <c r="AE635" s="112" t="s">
        <v>9</v>
      </c>
      <c r="AF635" s="92" t="s">
        <v>1988</v>
      </c>
      <c r="AG635" s="92" t="s">
        <v>1989</v>
      </c>
      <c r="AH635" s="92" t="s">
        <v>1990</v>
      </c>
      <c r="AI635" s="93" t="s">
        <v>1991</v>
      </c>
      <c r="AJ635" s="92"/>
      <c r="AK635" s="93" t="s">
        <v>1992</v>
      </c>
    </row>
    <row r="636" spans="1:37" ht="25.4" customHeight="1" thickTop="1" thickBot="1" x14ac:dyDescent="0.3">
      <c r="A636" s="275" t="s">
        <v>513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2</v>
      </c>
      <c r="AE636" s="95">
        <f>IF(AG636=1,AK636,AG636)</f>
        <v>0.42553191489361702</v>
      </c>
      <c r="AF636">
        <f>AD636/2</f>
        <v>1</v>
      </c>
      <c r="AG636" s="92">
        <f>IF(AND(AF636&gt;=0,AF636&lt;=1),1,"No aplica")</f>
        <v>1</v>
      </c>
      <c r="AH636" s="96">
        <f>AD636/(AG636*2)</f>
        <v>1</v>
      </c>
      <c r="AI636" s="97">
        <f>IF(AG636=1,AG636/$AG$641,"No aplica")</f>
        <v>0.2</v>
      </c>
      <c r="AJ636" s="97">
        <f>AF636*AI636</f>
        <v>0.2</v>
      </c>
      <c r="AK636" s="97">
        <f>AJ636*$AE$23</f>
        <v>0.42553191489361702</v>
      </c>
    </row>
    <row r="637" spans="1:37" ht="25.4" customHeight="1" thickTop="1" thickBot="1" x14ac:dyDescent="0.3">
      <c r="A637" s="275" t="s">
        <v>514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2</v>
      </c>
      <c r="AE637" s="95">
        <f>IF(AG637=1,AK637,AG637)</f>
        <v>0.42553191489361702</v>
      </c>
      <c r="AF637">
        <f>AD637/2</f>
        <v>1</v>
      </c>
      <c r="AG637" s="92">
        <f>IF(AND(AF637&gt;=0,AF637&lt;=1),1,"No aplica")</f>
        <v>1</v>
      </c>
      <c r="AH637" s="96">
        <f>AD637/(AG637*2)</f>
        <v>1</v>
      </c>
      <c r="AI637" s="97">
        <f>IF(AG637=1,AG637/$AG$641,"No aplica")</f>
        <v>0.2</v>
      </c>
      <c r="AJ637" s="97">
        <f>AF637*AI637</f>
        <v>0.2</v>
      </c>
      <c r="AK637" s="97">
        <f>AJ637*$AE$23</f>
        <v>0.42553191489361702</v>
      </c>
    </row>
    <row r="638" spans="1:37" ht="25.4" customHeight="1" thickTop="1" thickBot="1" x14ac:dyDescent="0.3">
      <c r="A638" s="275" t="s">
        <v>515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2</v>
      </c>
      <c r="AE638" s="95">
        <f>IF(AG638=1,AK638,AG638)</f>
        <v>0.42553191489361702</v>
      </c>
      <c r="AF638">
        <f>AD638/2</f>
        <v>1</v>
      </c>
      <c r="AG638" s="92">
        <f>IF(AND(AF638&gt;=0,AF638&lt;=1),1,"No aplica")</f>
        <v>1</v>
      </c>
      <c r="AH638" s="96">
        <f>AD638/(AG638*2)</f>
        <v>1</v>
      </c>
      <c r="AI638" s="97">
        <f>IF(AG638=1,AG638/$AG$641,"No aplica")</f>
        <v>0.2</v>
      </c>
      <c r="AJ638" s="97">
        <f>AF638*AI638</f>
        <v>0.2</v>
      </c>
      <c r="AK638" s="97">
        <f>AJ638*$AE$23</f>
        <v>0.42553191489361702</v>
      </c>
    </row>
    <row r="639" spans="1:37" ht="25.4" customHeight="1" thickTop="1" thickBot="1" x14ac:dyDescent="0.3">
      <c r="A639" s="275" t="s">
        <v>516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2</v>
      </c>
      <c r="AE639" s="95">
        <f>IF(AG639=1,AK639,AG639)</f>
        <v>0.42553191489361702</v>
      </c>
      <c r="AF639">
        <f>AD639/2</f>
        <v>1</v>
      </c>
      <c r="AG639" s="92">
        <f>IF(AND(AF639&gt;=0,AF639&lt;=1),1,"No aplica")</f>
        <v>1</v>
      </c>
      <c r="AH639" s="96">
        <f>AD639/(AG639*2)</f>
        <v>1</v>
      </c>
      <c r="AI639" s="97">
        <f>IF(AG639=1,AG639/$AG$641,"No aplica")</f>
        <v>0.2</v>
      </c>
      <c r="AJ639" s="97">
        <f>AF639*AI639</f>
        <v>0.2</v>
      </c>
      <c r="AK639" s="97">
        <f>AJ639*$AE$23</f>
        <v>0.42553191489361702</v>
      </c>
    </row>
    <row r="640" spans="1:37" ht="25.4" customHeight="1" thickTop="1" thickBot="1" x14ac:dyDescent="0.3">
      <c r="A640" s="275" t="s">
        <v>517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2</v>
      </c>
      <c r="AE640" s="95">
        <f>IF(AG640=1,AK640,AG640)</f>
        <v>0.42553191489361702</v>
      </c>
      <c r="AF640">
        <f>AD640/2</f>
        <v>1</v>
      </c>
      <c r="AG640" s="92">
        <f>IF(AND(AF640&gt;=0,AF640&lt;=1),1,"No aplica")</f>
        <v>1</v>
      </c>
      <c r="AH640" s="96">
        <f>AD640/(AG640*2)</f>
        <v>1</v>
      </c>
      <c r="AI640" s="97">
        <f>IF(AG640=1,AG640/$AG$641,"No aplica")</f>
        <v>0.2</v>
      </c>
      <c r="AJ640" s="97">
        <f>AF640*AI640</f>
        <v>0.2</v>
      </c>
      <c r="AK640" s="97">
        <f>AJ640*$AE$23</f>
        <v>0.42553191489361702</v>
      </c>
    </row>
    <row r="641" spans="1:37" ht="25.4" customHeight="1" thickTop="1" x14ac:dyDescent="0.25">
      <c r="A641" s="321" t="s">
        <v>2064</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5">
        <f>SUM(AE634:AE640)</f>
        <v>2.1276595744680851</v>
      </c>
      <c r="AF641" s="65"/>
      <c r="AG641" s="98">
        <f>SUM(AG636:AG640)</f>
        <v>5</v>
      </c>
      <c r="AH641" s="99"/>
      <c r="AI641" s="100"/>
      <c r="AJ641" s="100"/>
      <c r="AK641" s="100"/>
    </row>
    <row r="642" spans="1:37" ht="25.4" customHeight="1" x14ac:dyDescent="0.25">
      <c r="A642" s="308" t="s">
        <v>2065</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518</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2" t="s">
        <v>76</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69" t="s">
        <v>99</v>
      </c>
      <c r="AE648" s="113" t="s">
        <v>9</v>
      </c>
      <c r="AF648" s="92" t="s">
        <v>1988</v>
      </c>
      <c r="AG648" s="92" t="s">
        <v>1989</v>
      </c>
      <c r="AH648" s="92" t="s">
        <v>1990</v>
      </c>
      <c r="AI648" s="93" t="s">
        <v>1991</v>
      </c>
      <c r="AJ648" s="92"/>
      <c r="AK648" s="93" t="s">
        <v>1992</v>
      </c>
    </row>
    <row r="649" spans="1:37" ht="25.4" customHeight="1" thickTop="1" thickBot="1" x14ac:dyDescent="0.3">
      <c r="A649" s="275" t="s">
        <v>520</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2</v>
      </c>
      <c r="AE649" s="95">
        <f t="shared" ref="AE649:AE671" si="125">IF(AG649=1,AK649,AG649)</f>
        <v>9.2506938020351523E-2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9.2506938020351523E-2</v>
      </c>
    </row>
    <row r="650" spans="1:37" ht="25.4" customHeight="1" thickTop="1" thickBot="1" x14ac:dyDescent="0.3">
      <c r="A650" s="275" t="s">
        <v>141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2</v>
      </c>
      <c r="AE650" s="95">
        <f t="shared" si="125"/>
        <v>9.2506938020351523E-2</v>
      </c>
      <c r="AF650">
        <f t="shared" si="126"/>
        <v>1</v>
      </c>
      <c r="AG650" s="92">
        <f t="shared" si="127"/>
        <v>1</v>
      </c>
      <c r="AH650" s="96">
        <f t="shared" si="128"/>
        <v>1</v>
      </c>
      <c r="AI650" s="97">
        <f t="shared" si="129"/>
        <v>4.3478260869565216E-2</v>
      </c>
      <c r="AJ650" s="97">
        <f t="shared" si="130"/>
        <v>4.3478260869565216E-2</v>
      </c>
      <c r="AK650" s="97">
        <f t="shared" si="131"/>
        <v>9.2506938020351523E-2</v>
      </c>
    </row>
    <row r="651" spans="1:37" ht="25.4" customHeight="1" thickTop="1" thickBot="1" x14ac:dyDescent="0.3">
      <c r="A651" s="275" t="s">
        <v>521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2</v>
      </c>
      <c r="AE651" s="95">
        <f t="shared" si="125"/>
        <v>9.2506938020351523E-2</v>
      </c>
      <c r="AF651">
        <f t="shared" si="126"/>
        <v>1</v>
      </c>
      <c r="AG651" s="92">
        <f t="shared" si="127"/>
        <v>1</v>
      </c>
      <c r="AH651" s="96">
        <f t="shared" si="128"/>
        <v>1</v>
      </c>
      <c r="AI651" s="97">
        <f t="shared" si="129"/>
        <v>4.3478260869565216E-2</v>
      </c>
      <c r="AJ651" s="97">
        <f t="shared" si="130"/>
        <v>4.3478260869565216E-2</v>
      </c>
      <c r="AK651" s="97">
        <f t="shared" si="131"/>
        <v>9.2506938020351523E-2</v>
      </c>
    </row>
    <row r="652" spans="1:37" ht="25.4" customHeight="1" thickTop="1" thickBot="1" x14ac:dyDescent="0.3">
      <c r="A652" s="275" t="s">
        <v>522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2</v>
      </c>
      <c r="AE652" s="95">
        <f t="shared" si="125"/>
        <v>9.2506938020351523E-2</v>
      </c>
      <c r="AF652">
        <f t="shared" si="126"/>
        <v>1</v>
      </c>
      <c r="AG652" s="92">
        <f t="shared" si="127"/>
        <v>1</v>
      </c>
      <c r="AH652" s="96">
        <f t="shared" si="128"/>
        <v>1</v>
      </c>
      <c r="AI652" s="97">
        <f t="shared" si="129"/>
        <v>4.3478260869565216E-2</v>
      </c>
      <c r="AJ652" s="97">
        <f t="shared" si="130"/>
        <v>4.3478260869565216E-2</v>
      </c>
      <c r="AK652" s="97">
        <f t="shared" si="131"/>
        <v>9.2506938020351523E-2</v>
      </c>
    </row>
    <row r="653" spans="1:37" ht="25.4" customHeight="1" thickTop="1" thickBot="1" x14ac:dyDescent="0.3">
      <c r="A653" s="275" t="s">
        <v>523</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2</v>
      </c>
      <c r="AE653" s="95">
        <f t="shared" si="125"/>
        <v>9.2506938020351523E-2</v>
      </c>
      <c r="AF653">
        <f t="shared" si="126"/>
        <v>1</v>
      </c>
      <c r="AG653" s="92">
        <f t="shared" si="127"/>
        <v>1</v>
      </c>
      <c r="AH653" s="96">
        <f t="shared" si="128"/>
        <v>1</v>
      </c>
      <c r="AI653" s="97">
        <f t="shared" si="129"/>
        <v>4.3478260869565216E-2</v>
      </c>
      <c r="AJ653" s="97">
        <f t="shared" si="130"/>
        <v>4.3478260869565216E-2</v>
      </c>
      <c r="AK653" s="97">
        <f t="shared" si="131"/>
        <v>9.2506938020351523E-2</v>
      </c>
    </row>
    <row r="654" spans="1:37" ht="25.4" customHeight="1" thickTop="1" thickBot="1" x14ac:dyDescent="0.3">
      <c r="A654" s="275" t="s">
        <v>524</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2</v>
      </c>
      <c r="AE654" s="95">
        <f t="shared" si="125"/>
        <v>9.2506938020351523E-2</v>
      </c>
      <c r="AF654">
        <f t="shared" si="126"/>
        <v>1</v>
      </c>
      <c r="AG654" s="92">
        <f t="shared" si="127"/>
        <v>1</v>
      </c>
      <c r="AH654" s="96">
        <f t="shared" si="128"/>
        <v>1</v>
      </c>
      <c r="AI654" s="97">
        <f t="shared" si="129"/>
        <v>4.3478260869565216E-2</v>
      </c>
      <c r="AJ654" s="97">
        <f t="shared" si="130"/>
        <v>4.3478260869565216E-2</v>
      </c>
      <c r="AK654" s="97">
        <f t="shared" si="131"/>
        <v>9.2506938020351523E-2</v>
      </c>
    </row>
    <row r="655" spans="1:37" ht="25.4" customHeight="1" thickTop="1" thickBot="1" x14ac:dyDescent="0.3">
      <c r="A655" s="275" t="s">
        <v>525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2</v>
      </c>
      <c r="AE655" s="95">
        <f t="shared" si="125"/>
        <v>9.2506938020351523E-2</v>
      </c>
      <c r="AF655">
        <f t="shared" si="126"/>
        <v>1</v>
      </c>
      <c r="AG655" s="92">
        <f t="shared" si="127"/>
        <v>1</v>
      </c>
      <c r="AH655" s="96">
        <f t="shared" si="128"/>
        <v>1</v>
      </c>
      <c r="AI655" s="97">
        <f t="shared" si="129"/>
        <v>4.3478260869565216E-2</v>
      </c>
      <c r="AJ655" s="97">
        <f t="shared" si="130"/>
        <v>4.3478260869565216E-2</v>
      </c>
      <c r="AK655" s="97">
        <f t="shared" si="131"/>
        <v>9.2506938020351523E-2</v>
      </c>
    </row>
    <row r="656" spans="1:37" ht="25.4" customHeight="1" thickTop="1" thickBot="1" x14ac:dyDescent="0.3">
      <c r="A656" s="275" t="s">
        <v>526</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2</v>
      </c>
      <c r="AE656" s="95">
        <f t="shared" si="125"/>
        <v>9.2506938020351523E-2</v>
      </c>
      <c r="AF656">
        <f t="shared" si="126"/>
        <v>1</v>
      </c>
      <c r="AG656" s="92">
        <f t="shared" si="127"/>
        <v>1</v>
      </c>
      <c r="AH656" s="96">
        <f t="shared" si="128"/>
        <v>1</v>
      </c>
      <c r="AI656" s="97">
        <f t="shared" si="129"/>
        <v>4.3478260869565216E-2</v>
      </c>
      <c r="AJ656" s="97">
        <f t="shared" si="130"/>
        <v>4.3478260869565216E-2</v>
      </c>
      <c r="AK656" s="97">
        <f t="shared" si="131"/>
        <v>9.2506938020351523E-2</v>
      </c>
    </row>
    <row r="657" spans="1:37" ht="25.4" customHeight="1" thickTop="1" thickBot="1" x14ac:dyDescent="0.3">
      <c r="A657" s="275" t="s">
        <v>527</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2</v>
      </c>
      <c r="AE657" s="95">
        <f t="shared" si="125"/>
        <v>9.2506938020351523E-2</v>
      </c>
      <c r="AF657">
        <f t="shared" si="126"/>
        <v>1</v>
      </c>
      <c r="AG657" s="92">
        <f t="shared" si="127"/>
        <v>1</v>
      </c>
      <c r="AH657" s="96">
        <f t="shared" si="128"/>
        <v>1</v>
      </c>
      <c r="AI657" s="97">
        <f t="shared" si="129"/>
        <v>4.3478260869565216E-2</v>
      </c>
      <c r="AJ657" s="97">
        <f t="shared" si="130"/>
        <v>4.3478260869565216E-2</v>
      </c>
      <c r="AK657" s="97">
        <f t="shared" si="131"/>
        <v>9.2506938020351523E-2</v>
      </c>
    </row>
    <row r="658" spans="1:37" ht="25.4" customHeight="1" thickTop="1" thickBot="1" x14ac:dyDescent="0.3">
      <c r="A658" s="275" t="s">
        <v>528</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2</v>
      </c>
      <c r="AE658" s="95">
        <f t="shared" si="125"/>
        <v>9.2506938020351523E-2</v>
      </c>
      <c r="AF658">
        <f t="shared" si="126"/>
        <v>1</v>
      </c>
      <c r="AG658" s="92">
        <f t="shared" si="127"/>
        <v>1</v>
      </c>
      <c r="AH658" s="96">
        <f t="shared" si="128"/>
        <v>1</v>
      </c>
      <c r="AI658" s="97">
        <f t="shared" si="129"/>
        <v>4.3478260869565216E-2</v>
      </c>
      <c r="AJ658" s="97">
        <f t="shared" si="130"/>
        <v>4.3478260869565216E-2</v>
      </c>
      <c r="AK658" s="97">
        <f t="shared" si="131"/>
        <v>9.2506938020351523E-2</v>
      </c>
    </row>
    <row r="659" spans="1:37" ht="25.4" customHeight="1" thickTop="1" thickBot="1" x14ac:dyDescent="0.3">
      <c r="A659" s="275" t="s">
        <v>529</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2</v>
      </c>
      <c r="AE659" s="95">
        <f t="shared" si="125"/>
        <v>9.2506938020351523E-2</v>
      </c>
      <c r="AF659">
        <f t="shared" si="126"/>
        <v>1</v>
      </c>
      <c r="AG659" s="92">
        <f t="shared" si="127"/>
        <v>1</v>
      </c>
      <c r="AH659" s="96">
        <f t="shared" si="128"/>
        <v>1</v>
      </c>
      <c r="AI659" s="97">
        <f t="shared" si="129"/>
        <v>4.3478260869565216E-2</v>
      </c>
      <c r="AJ659" s="97">
        <f t="shared" si="130"/>
        <v>4.3478260869565216E-2</v>
      </c>
      <c r="AK659" s="97">
        <f t="shared" si="131"/>
        <v>9.2506938020351523E-2</v>
      </c>
    </row>
    <row r="660" spans="1:37" ht="25.4" customHeight="1" thickTop="1" thickBot="1" x14ac:dyDescent="0.3">
      <c r="A660" s="275" t="s">
        <v>530</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2</v>
      </c>
      <c r="AE660" s="95">
        <f t="shared" si="125"/>
        <v>9.2506938020351523E-2</v>
      </c>
      <c r="AF660">
        <f t="shared" si="126"/>
        <v>1</v>
      </c>
      <c r="AG660" s="92">
        <f t="shared" si="127"/>
        <v>1</v>
      </c>
      <c r="AH660" s="96">
        <f t="shared" si="128"/>
        <v>1</v>
      </c>
      <c r="AI660" s="97">
        <f t="shared" si="129"/>
        <v>4.3478260869565216E-2</v>
      </c>
      <c r="AJ660" s="97">
        <f t="shared" si="130"/>
        <v>4.3478260869565216E-2</v>
      </c>
      <c r="AK660" s="97">
        <f t="shared" si="131"/>
        <v>9.2506938020351523E-2</v>
      </c>
    </row>
    <row r="661" spans="1:37" ht="25.4" customHeight="1" thickTop="1" thickBot="1" x14ac:dyDescent="0.3">
      <c r="A661" s="275" t="s">
        <v>531</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2</v>
      </c>
      <c r="AE661" s="95">
        <f t="shared" si="125"/>
        <v>9.2506938020351523E-2</v>
      </c>
      <c r="AF661">
        <f t="shared" si="126"/>
        <v>1</v>
      </c>
      <c r="AG661" s="92">
        <f t="shared" si="127"/>
        <v>1</v>
      </c>
      <c r="AH661" s="96">
        <f t="shared" si="128"/>
        <v>1</v>
      </c>
      <c r="AI661" s="97">
        <f t="shared" si="129"/>
        <v>4.3478260869565216E-2</v>
      </c>
      <c r="AJ661" s="97">
        <f t="shared" si="130"/>
        <v>4.3478260869565216E-2</v>
      </c>
      <c r="AK661" s="97">
        <f t="shared" si="131"/>
        <v>9.2506938020351523E-2</v>
      </c>
    </row>
    <row r="662" spans="1:37" ht="25.4" customHeight="1" thickTop="1" thickBot="1" x14ac:dyDescent="0.3">
      <c r="A662" s="275" t="s">
        <v>532</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2</v>
      </c>
      <c r="AE662" s="95">
        <f t="shared" si="125"/>
        <v>9.2506938020351523E-2</v>
      </c>
      <c r="AF662">
        <f t="shared" si="126"/>
        <v>1</v>
      </c>
      <c r="AG662" s="92">
        <f t="shared" si="127"/>
        <v>1</v>
      </c>
      <c r="AH662" s="96">
        <f t="shared" si="128"/>
        <v>1</v>
      </c>
      <c r="AI662" s="97">
        <f t="shared" si="129"/>
        <v>4.3478260869565216E-2</v>
      </c>
      <c r="AJ662" s="97">
        <f t="shared" si="130"/>
        <v>4.3478260869565216E-2</v>
      </c>
      <c r="AK662" s="97">
        <f t="shared" si="131"/>
        <v>9.2506938020351523E-2</v>
      </c>
    </row>
    <row r="663" spans="1:37" ht="25.4" customHeight="1" thickTop="1" thickBot="1" x14ac:dyDescent="0.3">
      <c r="A663" s="275" t="s">
        <v>533</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2</v>
      </c>
      <c r="AE663" s="95">
        <f t="shared" si="125"/>
        <v>9.2506938020351523E-2</v>
      </c>
      <c r="AF663">
        <f t="shared" si="126"/>
        <v>1</v>
      </c>
      <c r="AG663" s="92">
        <f t="shared" si="127"/>
        <v>1</v>
      </c>
      <c r="AH663" s="96">
        <f t="shared" si="128"/>
        <v>1</v>
      </c>
      <c r="AI663" s="97">
        <f t="shared" si="129"/>
        <v>4.3478260869565216E-2</v>
      </c>
      <c r="AJ663" s="97">
        <f t="shared" si="130"/>
        <v>4.3478260869565216E-2</v>
      </c>
      <c r="AK663" s="97">
        <f t="shared" si="131"/>
        <v>9.2506938020351523E-2</v>
      </c>
    </row>
    <row r="664" spans="1:37" ht="25.4" customHeight="1" thickTop="1" thickBot="1" x14ac:dyDescent="0.3">
      <c r="A664" s="275" t="s">
        <v>534</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2</v>
      </c>
      <c r="AE664" s="95">
        <f t="shared" si="125"/>
        <v>9.2506938020351523E-2</v>
      </c>
      <c r="AF664">
        <f t="shared" si="126"/>
        <v>1</v>
      </c>
      <c r="AG664" s="92">
        <f t="shared" si="127"/>
        <v>1</v>
      </c>
      <c r="AH664" s="96">
        <f t="shared" si="128"/>
        <v>1</v>
      </c>
      <c r="AI664" s="97">
        <f t="shared" si="129"/>
        <v>4.3478260869565216E-2</v>
      </c>
      <c r="AJ664" s="97">
        <f t="shared" si="130"/>
        <v>4.3478260869565216E-2</v>
      </c>
      <c r="AK664" s="97">
        <f t="shared" si="131"/>
        <v>9.2506938020351523E-2</v>
      </c>
    </row>
    <row r="665" spans="1:37" ht="25.4" customHeight="1" thickTop="1" thickBot="1" x14ac:dyDescent="0.3">
      <c r="A665" s="275" t="s">
        <v>535</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2</v>
      </c>
      <c r="AE665" s="95">
        <f t="shared" si="125"/>
        <v>9.2506938020351523E-2</v>
      </c>
      <c r="AF665">
        <f t="shared" si="126"/>
        <v>1</v>
      </c>
      <c r="AG665" s="92">
        <f t="shared" si="127"/>
        <v>1</v>
      </c>
      <c r="AH665" s="96">
        <f t="shared" si="128"/>
        <v>1</v>
      </c>
      <c r="AI665" s="97">
        <f t="shared" si="129"/>
        <v>4.3478260869565216E-2</v>
      </c>
      <c r="AJ665" s="97">
        <f t="shared" si="130"/>
        <v>4.3478260869565216E-2</v>
      </c>
      <c r="AK665" s="97">
        <f t="shared" si="131"/>
        <v>9.2506938020351523E-2</v>
      </c>
    </row>
    <row r="666" spans="1:37" ht="25.4" customHeight="1" thickTop="1" thickBot="1" x14ac:dyDescent="0.3">
      <c r="A666" s="275" t="s">
        <v>536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2</v>
      </c>
      <c r="AE666" s="95">
        <f t="shared" si="125"/>
        <v>9.2506938020351523E-2</v>
      </c>
      <c r="AF666">
        <f t="shared" si="126"/>
        <v>1</v>
      </c>
      <c r="AG666" s="92">
        <f t="shared" si="127"/>
        <v>1</v>
      </c>
      <c r="AH666" s="96">
        <f t="shared" si="128"/>
        <v>1</v>
      </c>
      <c r="AI666" s="97">
        <f t="shared" si="129"/>
        <v>4.3478260869565216E-2</v>
      </c>
      <c r="AJ666" s="97">
        <f t="shared" si="130"/>
        <v>4.3478260869565216E-2</v>
      </c>
      <c r="AK666" s="97">
        <f t="shared" si="131"/>
        <v>9.2506938020351523E-2</v>
      </c>
    </row>
    <row r="667" spans="1:37" ht="25.4" customHeight="1" thickTop="1" thickBot="1" x14ac:dyDescent="0.3">
      <c r="A667" s="275" t="s">
        <v>537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2</v>
      </c>
      <c r="AE667" s="95">
        <f t="shared" si="125"/>
        <v>9.2506938020351523E-2</v>
      </c>
      <c r="AF667">
        <f t="shared" si="126"/>
        <v>1</v>
      </c>
      <c r="AG667" s="92">
        <f t="shared" si="127"/>
        <v>1</v>
      </c>
      <c r="AH667" s="96">
        <f t="shared" si="128"/>
        <v>1</v>
      </c>
      <c r="AI667" s="97">
        <f t="shared" si="129"/>
        <v>4.3478260869565216E-2</v>
      </c>
      <c r="AJ667" s="97">
        <f t="shared" si="130"/>
        <v>4.3478260869565216E-2</v>
      </c>
      <c r="AK667" s="97">
        <f t="shared" si="131"/>
        <v>9.2506938020351523E-2</v>
      </c>
    </row>
    <row r="668" spans="1:37" ht="25.4" customHeight="1" thickTop="1" thickBot="1" x14ac:dyDescent="0.3">
      <c r="A668" s="275" t="s">
        <v>538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2</v>
      </c>
      <c r="AE668" s="95">
        <f t="shared" si="125"/>
        <v>9.2506938020351523E-2</v>
      </c>
      <c r="AF668">
        <f t="shared" si="126"/>
        <v>1</v>
      </c>
      <c r="AG668" s="92">
        <f t="shared" si="127"/>
        <v>1</v>
      </c>
      <c r="AH668" s="96">
        <f t="shared" si="128"/>
        <v>1</v>
      </c>
      <c r="AI668" s="97">
        <f t="shared" si="129"/>
        <v>4.3478260869565216E-2</v>
      </c>
      <c r="AJ668" s="97">
        <f t="shared" si="130"/>
        <v>4.3478260869565216E-2</v>
      </c>
      <c r="AK668" s="97">
        <f t="shared" si="131"/>
        <v>9.2506938020351523E-2</v>
      </c>
    </row>
    <row r="669" spans="1:37" ht="25.4" customHeight="1" thickTop="1" thickBot="1" x14ac:dyDescent="0.3">
      <c r="A669" s="275" t="s">
        <v>539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2</v>
      </c>
      <c r="AE669" s="95">
        <f t="shared" si="125"/>
        <v>9.2506938020351523E-2</v>
      </c>
      <c r="AF669">
        <f t="shared" si="126"/>
        <v>1</v>
      </c>
      <c r="AG669" s="92">
        <f t="shared" si="127"/>
        <v>1</v>
      </c>
      <c r="AH669" s="96">
        <f t="shared" si="128"/>
        <v>1</v>
      </c>
      <c r="AI669" s="97">
        <f t="shared" si="129"/>
        <v>4.3478260869565216E-2</v>
      </c>
      <c r="AJ669" s="97">
        <f t="shared" si="130"/>
        <v>4.3478260869565216E-2</v>
      </c>
      <c r="AK669" s="97">
        <f t="shared" si="131"/>
        <v>9.2506938020351523E-2</v>
      </c>
    </row>
    <row r="670" spans="1:37" ht="25.4" customHeight="1" thickTop="1" thickBot="1" x14ac:dyDescent="0.3">
      <c r="A670" s="275" t="s">
        <v>540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2</v>
      </c>
      <c r="AE670" s="95">
        <f t="shared" si="125"/>
        <v>9.2506938020351523E-2</v>
      </c>
      <c r="AF670">
        <f t="shared" si="126"/>
        <v>1</v>
      </c>
      <c r="AG670" s="92">
        <f t="shared" si="127"/>
        <v>1</v>
      </c>
      <c r="AH670" s="96">
        <f t="shared" si="128"/>
        <v>1</v>
      </c>
      <c r="AI670" s="97">
        <f t="shared" si="129"/>
        <v>4.3478260869565216E-2</v>
      </c>
      <c r="AJ670" s="97">
        <f t="shared" si="130"/>
        <v>4.3478260869565216E-2</v>
      </c>
      <c r="AK670" s="97">
        <f t="shared" si="131"/>
        <v>9.2506938020351523E-2</v>
      </c>
    </row>
    <row r="671" spans="1:37" ht="25.4" customHeight="1" thickTop="1" thickBot="1" x14ac:dyDescent="0.3">
      <c r="A671" s="275" t="s">
        <v>541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2</v>
      </c>
      <c r="AE671" s="95">
        <f t="shared" si="125"/>
        <v>9.2506938020351523E-2</v>
      </c>
      <c r="AF671">
        <f t="shared" si="126"/>
        <v>1</v>
      </c>
      <c r="AG671" s="92">
        <f t="shared" si="127"/>
        <v>1</v>
      </c>
      <c r="AH671" s="96">
        <f t="shared" si="128"/>
        <v>1</v>
      </c>
      <c r="AI671" s="97">
        <f t="shared" si="129"/>
        <v>4.3478260869565216E-2</v>
      </c>
      <c r="AJ671" s="97">
        <f t="shared" si="130"/>
        <v>4.3478260869565216E-2</v>
      </c>
      <c r="AK671" s="97">
        <f t="shared" si="131"/>
        <v>9.2506938020351523E-2</v>
      </c>
    </row>
    <row r="672" spans="1:37" ht="25.4" customHeight="1" thickTop="1" x14ac:dyDescent="0.25">
      <c r="A672" s="321" t="s">
        <v>2066</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5">
        <f>SUM(AE649:AE671)</f>
        <v>2.1276595744680855</v>
      </c>
      <c r="AF672" s="65"/>
      <c r="AG672" s="98">
        <f>SUM(AG649:AG671)</f>
        <v>23</v>
      </c>
      <c r="AH672" s="99"/>
      <c r="AI672" s="100"/>
      <c r="AJ672" s="100"/>
      <c r="AK672" s="100"/>
    </row>
    <row r="673" spans="1:37" ht="25.4" customHeight="1" x14ac:dyDescent="0.25">
      <c r="A673" s="308" t="s">
        <v>2067</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2" t="s">
        <v>111</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11" t="s">
        <v>99</v>
      </c>
      <c r="AE675" s="112" t="s">
        <v>9</v>
      </c>
      <c r="AF675" s="92" t="s">
        <v>1988</v>
      </c>
      <c r="AG675" s="92" t="s">
        <v>1989</v>
      </c>
      <c r="AH675" s="92" t="s">
        <v>1990</v>
      </c>
      <c r="AI675" s="93" t="s">
        <v>1991</v>
      </c>
      <c r="AJ675" s="92"/>
      <c r="AK675" s="93" t="s">
        <v>1992</v>
      </c>
    </row>
    <row r="676" spans="1:37" ht="25.4" customHeight="1" thickTop="1" thickBot="1" x14ac:dyDescent="0.3">
      <c r="A676" s="275" t="s">
        <v>542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2</v>
      </c>
      <c r="AE676" s="95">
        <f>IF(AG676=1,AK676,AG676)</f>
        <v>0.42553191489361702</v>
      </c>
      <c r="AF676">
        <f>AD676/2</f>
        <v>1</v>
      </c>
      <c r="AG676" s="92">
        <f>IF(AND(AF676&gt;=0,AF676&lt;=1),1,"No aplica")</f>
        <v>1</v>
      </c>
      <c r="AH676" s="96">
        <f>AD676/(AG676*2)</f>
        <v>1</v>
      </c>
      <c r="AI676" s="97">
        <f>IF(AG676=1,AG676/$AG$681,"No aplica")</f>
        <v>0.2</v>
      </c>
      <c r="AJ676" s="97">
        <f>AF676*AI676</f>
        <v>0.2</v>
      </c>
      <c r="AK676" s="97">
        <f>AJ676*$AE$23</f>
        <v>0.42553191489361702</v>
      </c>
    </row>
    <row r="677" spans="1:37" ht="25.4" customHeight="1" thickTop="1" thickBot="1" x14ac:dyDescent="0.3">
      <c r="A677" s="275" t="s">
        <v>543</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2</v>
      </c>
      <c r="AE677" s="95">
        <f>IF(AG677=1,AK677,AG677)</f>
        <v>0.42553191489361702</v>
      </c>
      <c r="AF677">
        <f>AD677/2</f>
        <v>1</v>
      </c>
      <c r="AG677" s="92">
        <f>IF(AND(AF677&gt;=0,AF677&lt;=1),1,"No aplica")</f>
        <v>1</v>
      </c>
      <c r="AH677" s="96">
        <f>AD677/(AG677*2)</f>
        <v>1</v>
      </c>
      <c r="AI677" s="97">
        <f>IF(AG677=1,AG677/$AG$681,"No aplica")</f>
        <v>0.2</v>
      </c>
      <c r="AJ677" s="97">
        <f>AF677*AI677</f>
        <v>0.2</v>
      </c>
      <c r="AK677" s="97">
        <f>AJ677*$AE$23</f>
        <v>0.42553191489361702</v>
      </c>
    </row>
    <row r="678" spans="1:37" ht="25.4" customHeight="1" thickTop="1" thickBot="1" x14ac:dyDescent="0.3">
      <c r="A678" s="275" t="s">
        <v>544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2</v>
      </c>
      <c r="AE678" s="95">
        <f>IF(AG678=1,AK678,AG678)</f>
        <v>0.42553191489361702</v>
      </c>
      <c r="AF678">
        <f>AD678/2</f>
        <v>1</v>
      </c>
      <c r="AG678" s="92">
        <f>IF(AND(AF678&gt;=0,AF678&lt;=1),1,"No aplica")</f>
        <v>1</v>
      </c>
      <c r="AH678" s="96">
        <f>AD678/(AG678*2)</f>
        <v>1</v>
      </c>
      <c r="AI678" s="97">
        <f>IF(AG678=1,AG678/$AG$681,"No aplica")</f>
        <v>0.2</v>
      </c>
      <c r="AJ678" s="97">
        <f>AF678*AI678</f>
        <v>0.2</v>
      </c>
      <c r="AK678" s="97">
        <f>AJ678*$AE$23</f>
        <v>0.42553191489361702</v>
      </c>
    </row>
    <row r="679" spans="1:37" ht="25.4" customHeight="1" thickTop="1" thickBot="1" x14ac:dyDescent="0.3">
      <c r="A679" s="275" t="s">
        <v>545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2</v>
      </c>
      <c r="AE679" s="95">
        <f>IF(AG679=1,AK679,AG679)</f>
        <v>0.42553191489361702</v>
      </c>
      <c r="AF679">
        <f>AD679/2</f>
        <v>1</v>
      </c>
      <c r="AG679" s="92">
        <f>IF(AND(AF679&gt;=0,AF679&lt;=1),1,"No aplica")</f>
        <v>1</v>
      </c>
      <c r="AH679" s="96">
        <f>AD679/(AG679*2)</f>
        <v>1</v>
      </c>
      <c r="AI679" s="97">
        <f>IF(AG679=1,AG679/$AG$681,"No aplica")</f>
        <v>0.2</v>
      </c>
      <c r="AJ679" s="97">
        <f>AF679*AI679</f>
        <v>0.2</v>
      </c>
      <c r="AK679" s="97">
        <f>AJ679*$AE$23</f>
        <v>0.42553191489361702</v>
      </c>
    </row>
    <row r="680" spans="1:37" ht="25.4" customHeight="1" thickTop="1" thickBot="1" x14ac:dyDescent="0.3">
      <c r="A680" s="275" t="s">
        <v>546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2</v>
      </c>
      <c r="AE680" s="95">
        <f>IF(AG680=1,AK680,AG680)</f>
        <v>0.42553191489361702</v>
      </c>
      <c r="AF680">
        <f>AD680/2</f>
        <v>1</v>
      </c>
      <c r="AG680" s="92">
        <f>IF(AND(AF680&gt;=0,AF680&lt;=1),1,"No aplica")</f>
        <v>1</v>
      </c>
      <c r="AH680" s="96">
        <f>AD680/(AG680*2)</f>
        <v>1</v>
      </c>
      <c r="AI680" s="97">
        <f>IF(AG680=1,AG680/$AG$681,"No aplica")</f>
        <v>0.2</v>
      </c>
      <c r="AJ680" s="97">
        <f>AF680*AI680</f>
        <v>0.2</v>
      </c>
      <c r="AK680" s="97">
        <f>AJ680*$AE$23</f>
        <v>0.42553191489361702</v>
      </c>
    </row>
    <row r="681" spans="1:37" ht="25.4" customHeight="1" thickTop="1" x14ac:dyDescent="0.25">
      <c r="A681" s="321" t="s">
        <v>2068</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5">
        <f>SUM(AE674:AE680)</f>
        <v>2.1276595744680851</v>
      </c>
      <c r="AF681" s="65"/>
      <c r="AG681" s="98">
        <f>SUM(AG676:AG680)</f>
        <v>5</v>
      </c>
      <c r="AH681" s="99"/>
      <c r="AI681" s="100"/>
      <c r="AJ681" s="100"/>
      <c r="AK681" s="100"/>
    </row>
    <row r="682" spans="1:37" ht="25.4" customHeight="1" x14ac:dyDescent="0.25">
      <c r="A682" s="308" t="s">
        <v>2069</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547</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2" t="s">
        <v>76</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69" t="s">
        <v>99</v>
      </c>
      <c r="AE688" s="113" t="s">
        <v>9</v>
      </c>
      <c r="AF688" s="92" t="s">
        <v>1988</v>
      </c>
      <c r="AG688" s="92" t="s">
        <v>1989</v>
      </c>
      <c r="AH688" s="92" t="s">
        <v>1990</v>
      </c>
      <c r="AI688" s="93" t="s">
        <v>1991</v>
      </c>
      <c r="AJ688" s="92"/>
      <c r="AK688" s="93" t="s">
        <v>1992</v>
      </c>
    </row>
    <row r="689" spans="1:37" ht="25.4" customHeight="1" thickTop="1" thickBot="1" x14ac:dyDescent="0.3">
      <c r="A689" s="323" t="s">
        <v>101</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4">
        <f>'Art. 121'!AF663</f>
        <v>2</v>
      </c>
      <c r="AE689" s="95">
        <f t="shared" ref="AE689:AE725" si="132">IF(AG689=1,AK689,AG689)</f>
        <v>5.7504312823461759E-2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5.7504312823461759E-2</v>
      </c>
    </row>
    <row r="690" spans="1:37" ht="25.4" customHeight="1" thickTop="1" thickBot="1" x14ac:dyDescent="0.3">
      <c r="A690" s="323" t="s">
        <v>141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4" customHeight="1" thickTop="1" thickBot="1" x14ac:dyDescent="0.3">
      <c r="A691" s="323" t="s">
        <v>548</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4" customHeight="1" thickTop="1" thickBot="1" x14ac:dyDescent="0.3">
      <c r="A692" s="323" t="s">
        <v>549</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4" customHeight="1" thickTop="1" thickBot="1" x14ac:dyDescent="0.3">
      <c r="A693" s="323" t="s">
        <v>550</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4" customHeight="1" thickTop="1" thickBot="1" x14ac:dyDescent="0.3">
      <c r="A694" s="323" t="s">
        <v>551</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4" customHeight="1" thickTop="1" thickBot="1" x14ac:dyDescent="0.3">
      <c r="A695" s="323" t="s">
        <v>552</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4" customHeight="1" thickTop="1" thickBot="1" x14ac:dyDescent="0.3">
      <c r="A696" s="323" t="s">
        <v>553</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4" customHeight="1" thickTop="1" thickBot="1" x14ac:dyDescent="0.3">
      <c r="A697" s="323" t="s">
        <v>554</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4" customHeight="1" thickTop="1" thickBot="1" x14ac:dyDescent="0.3">
      <c r="A698" s="323" t="s">
        <v>555</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4" customHeight="1" thickTop="1" thickBot="1" x14ac:dyDescent="0.3">
      <c r="A699" s="323" t="s">
        <v>556</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4" customHeight="1" thickTop="1" thickBot="1" x14ac:dyDescent="0.3">
      <c r="A700" s="323" t="s">
        <v>557</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4" customHeight="1" thickTop="1" thickBot="1" x14ac:dyDescent="0.3">
      <c r="A701" s="323" t="s">
        <v>558</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4" customHeight="1" thickTop="1" thickBot="1" x14ac:dyDescent="0.3">
      <c r="A702" s="323" t="s">
        <v>559</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4" customHeight="1" thickTop="1" thickBot="1" x14ac:dyDescent="0.3">
      <c r="A703" s="323" t="s">
        <v>560</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4" customHeight="1" thickTop="1" thickBot="1" x14ac:dyDescent="0.3">
      <c r="A704" s="323" t="s">
        <v>561</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4" customHeight="1" thickTop="1" thickBot="1" x14ac:dyDescent="0.3">
      <c r="A705" s="323" t="s">
        <v>562</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4">
        <f>'Art. 121'!AF679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4" customHeight="1" thickTop="1" thickBot="1" x14ac:dyDescent="0.3">
      <c r="A706" s="323" t="s">
        <v>563</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4">
        <f>'Art. 121'!AF680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4" customHeight="1" thickTop="1" thickBot="1" x14ac:dyDescent="0.3">
      <c r="A707" s="323" t="s">
        <v>564</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4">
        <f>'Art. 121'!AF680</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4" customHeight="1" thickTop="1" thickBot="1" x14ac:dyDescent="0.3">
      <c r="A708" s="323" t="s">
        <v>565</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4">
        <f>'Art. 121'!AF681</f>
        <v>2</v>
      </c>
      <c r="AE708" s="95">
        <f t="shared" si="132"/>
        <v>5.7504312823461759E-2</v>
      </c>
      <c r="AF708">
        <f t="shared" si="133"/>
        <v>1</v>
      </c>
      <c r="AG708" s="92">
        <f t="shared" si="134"/>
        <v>1</v>
      </c>
      <c r="AH708" s="96">
        <f t="shared" si="135"/>
        <v>1</v>
      </c>
      <c r="AI708" s="97">
        <f t="shared" si="136"/>
        <v>2.7027027027027029E-2</v>
      </c>
      <c r="AJ708" s="97">
        <f t="shared" si="137"/>
        <v>2.7027027027027029E-2</v>
      </c>
      <c r="AK708" s="97">
        <f t="shared" si="138"/>
        <v>5.7504312823461759E-2</v>
      </c>
    </row>
    <row r="709" spans="1:37" ht="25.4" customHeight="1" thickTop="1" thickBot="1" x14ac:dyDescent="0.3">
      <c r="A709" s="323" t="s">
        <v>566</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4">
        <f>'Art. 121'!AF682</f>
        <v>2</v>
      </c>
      <c r="AE709" s="95">
        <f t="shared" si="132"/>
        <v>5.7504312823461759E-2</v>
      </c>
      <c r="AF709">
        <f t="shared" si="133"/>
        <v>1</v>
      </c>
      <c r="AG709" s="92">
        <f t="shared" si="134"/>
        <v>1</v>
      </c>
      <c r="AH709" s="96">
        <f t="shared" si="135"/>
        <v>1</v>
      </c>
      <c r="AI709" s="97">
        <f t="shared" si="136"/>
        <v>2.7027027027027029E-2</v>
      </c>
      <c r="AJ709" s="97">
        <f t="shared" si="137"/>
        <v>2.7027027027027029E-2</v>
      </c>
      <c r="AK709" s="97">
        <f t="shared" si="138"/>
        <v>5.7504312823461759E-2</v>
      </c>
    </row>
    <row r="710" spans="1:37" ht="25.4" customHeight="1" thickTop="1" thickBot="1" x14ac:dyDescent="0.3">
      <c r="A710" s="323" t="s">
        <v>567</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4">
        <f>'Art. 121'!AF683</f>
        <v>2</v>
      </c>
      <c r="AE710" s="95">
        <f t="shared" si="132"/>
        <v>5.7504312823461759E-2</v>
      </c>
      <c r="AF710">
        <f t="shared" si="133"/>
        <v>1</v>
      </c>
      <c r="AG710" s="92">
        <f t="shared" si="134"/>
        <v>1</v>
      </c>
      <c r="AH710" s="96">
        <f t="shared" si="135"/>
        <v>1</v>
      </c>
      <c r="AI710" s="97">
        <f t="shared" si="136"/>
        <v>2.7027027027027029E-2</v>
      </c>
      <c r="AJ710" s="97">
        <f t="shared" si="137"/>
        <v>2.7027027027027029E-2</v>
      </c>
      <c r="AK710" s="97">
        <f t="shared" si="138"/>
        <v>5.7504312823461759E-2</v>
      </c>
    </row>
    <row r="711" spans="1:37" ht="25.4" customHeight="1" thickTop="1" thickBot="1" x14ac:dyDescent="0.3">
      <c r="A711" s="323" t="s">
        <v>568</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4">
        <f>'Art. 121'!AF684</f>
        <v>2</v>
      </c>
      <c r="AE711" s="95">
        <f t="shared" si="132"/>
        <v>5.7504312823461759E-2</v>
      </c>
      <c r="AF711">
        <f t="shared" si="133"/>
        <v>1</v>
      </c>
      <c r="AG711" s="92">
        <f t="shared" si="134"/>
        <v>1</v>
      </c>
      <c r="AH711" s="96">
        <f t="shared" si="135"/>
        <v>1</v>
      </c>
      <c r="AI711" s="97">
        <f t="shared" si="136"/>
        <v>2.7027027027027029E-2</v>
      </c>
      <c r="AJ711" s="97">
        <f t="shared" si="137"/>
        <v>2.7027027027027029E-2</v>
      </c>
      <c r="AK711" s="97">
        <f t="shared" si="138"/>
        <v>5.7504312823461759E-2</v>
      </c>
    </row>
    <row r="712" spans="1:37" ht="25.4" customHeight="1" thickTop="1" thickBot="1" x14ac:dyDescent="0.3">
      <c r="A712" s="323" t="s">
        <v>569</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4">
        <f>'Art. 121'!AF685</f>
        <v>2</v>
      </c>
      <c r="AE712" s="95">
        <f t="shared" si="132"/>
        <v>5.7504312823461759E-2</v>
      </c>
      <c r="AF712">
        <f t="shared" si="133"/>
        <v>1</v>
      </c>
      <c r="AG712" s="92">
        <f t="shared" si="134"/>
        <v>1</v>
      </c>
      <c r="AH712" s="96">
        <f t="shared" si="135"/>
        <v>1</v>
      </c>
      <c r="AI712" s="97">
        <f t="shared" si="136"/>
        <v>2.7027027027027029E-2</v>
      </c>
      <c r="AJ712" s="97">
        <f t="shared" si="137"/>
        <v>2.7027027027027029E-2</v>
      </c>
      <c r="AK712" s="97">
        <f t="shared" si="138"/>
        <v>5.7504312823461759E-2</v>
      </c>
    </row>
    <row r="713" spans="1:37" ht="25.4" customHeight="1" thickTop="1" thickBot="1" x14ac:dyDescent="0.3">
      <c r="A713" s="323" t="s">
        <v>570</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4">
        <f>'Art. 121'!AF686</f>
        <v>2</v>
      </c>
      <c r="AE713" s="95">
        <f t="shared" si="132"/>
        <v>5.7504312823461759E-2</v>
      </c>
      <c r="AF713">
        <f t="shared" si="133"/>
        <v>1</v>
      </c>
      <c r="AG713" s="92">
        <f t="shared" si="134"/>
        <v>1</v>
      </c>
      <c r="AH713" s="96">
        <f t="shared" si="135"/>
        <v>1</v>
      </c>
      <c r="AI713" s="97">
        <f t="shared" si="136"/>
        <v>2.7027027027027029E-2</v>
      </c>
      <c r="AJ713" s="97">
        <f t="shared" si="137"/>
        <v>2.7027027027027029E-2</v>
      </c>
      <c r="AK713" s="97">
        <f t="shared" si="138"/>
        <v>5.7504312823461759E-2</v>
      </c>
    </row>
    <row r="714" spans="1:37" ht="25.4" customHeight="1" thickTop="1" thickBot="1" x14ac:dyDescent="0.3">
      <c r="A714" s="323" t="s">
        <v>571</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4">
        <f>'Art. 121'!AF687</f>
        <v>2</v>
      </c>
      <c r="AE714" s="95">
        <f t="shared" si="132"/>
        <v>5.7504312823461759E-2</v>
      </c>
      <c r="AF714">
        <f t="shared" si="133"/>
        <v>1</v>
      </c>
      <c r="AG714" s="92">
        <f t="shared" si="134"/>
        <v>1</v>
      </c>
      <c r="AH714" s="96">
        <f t="shared" si="135"/>
        <v>1</v>
      </c>
      <c r="AI714" s="97">
        <f t="shared" si="136"/>
        <v>2.7027027027027029E-2</v>
      </c>
      <c r="AJ714" s="97">
        <f t="shared" si="137"/>
        <v>2.7027027027027029E-2</v>
      </c>
      <c r="AK714" s="97">
        <f t="shared" si="138"/>
        <v>5.7504312823461759E-2</v>
      </c>
    </row>
    <row r="715" spans="1:37" ht="25.4" customHeight="1" thickTop="1" thickBot="1" x14ac:dyDescent="0.3">
      <c r="A715" s="323" t="s">
        <v>572</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4">
        <f>'Art. 121'!AF688</f>
        <v>2</v>
      </c>
      <c r="AE715" s="95">
        <f t="shared" si="132"/>
        <v>5.7504312823461759E-2</v>
      </c>
      <c r="AF715">
        <f t="shared" si="133"/>
        <v>1</v>
      </c>
      <c r="AG715" s="92">
        <f t="shared" si="134"/>
        <v>1</v>
      </c>
      <c r="AH715" s="96">
        <f t="shared" si="135"/>
        <v>1</v>
      </c>
      <c r="AI715" s="97">
        <f t="shared" si="136"/>
        <v>2.7027027027027029E-2</v>
      </c>
      <c r="AJ715" s="97">
        <f t="shared" si="137"/>
        <v>2.7027027027027029E-2</v>
      </c>
      <c r="AK715" s="97">
        <f t="shared" si="138"/>
        <v>5.7504312823461759E-2</v>
      </c>
    </row>
    <row r="716" spans="1:37" ht="25.4" customHeight="1" thickTop="1" thickBot="1" x14ac:dyDescent="0.3">
      <c r="A716" s="323" t="s">
        <v>573</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4">
        <f>'Art. 121'!AF689</f>
        <v>2</v>
      </c>
      <c r="AE716" s="95">
        <f t="shared" si="132"/>
        <v>5.7504312823461759E-2</v>
      </c>
      <c r="AF716">
        <f t="shared" si="133"/>
        <v>1</v>
      </c>
      <c r="AG716" s="92">
        <f t="shared" si="134"/>
        <v>1</v>
      </c>
      <c r="AH716" s="96">
        <f t="shared" si="135"/>
        <v>1</v>
      </c>
      <c r="AI716" s="97">
        <f t="shared" si="136"/>
        <v>2.7027027027027029E-2</v>
      </c>
      <c r="AJ716" s="97">
        <f t="shared" si="137"/>
        <v>2.7027027027027029E-2</v>
      </c>
      <c r="AK716" s="97">
        <f t="shared" si="138"/>
        <v>5.7504312823461759E-2</v>
      </c>
    </row>
    <row r="717" spans="1:37" ht="25.4" customHeight="1" thickTop="1" thickBot="1" x14ac:dyDescent="0.3">
      <c r="A717" s="323" t="s">
        <v>574</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4">
        <f>'Art. 121'!AF690</f>
        <v>2</v>
      </c>
      <c r="AE717" s="95">
        <f t="shared" si="132"/>
        <v>5.7504312823461759E-2</v>
      </c>
      <c r="AF717">
        <f t="shared" si="133"/>
        <v>1</v>
      </c>
      <c r="AG717" s="92">
        <f t="shared" si="134"/>
        <v>1</v>
      </c>
      <c r="AH717" s="96">
        <f t="shared" si="135"/>
        <v>1</v>
      </c>
      <c r="AI717" s="97">
        <f t="shared" si="136"/>
        <v>2.7027027027027029E-2</v>
      </c>
      <c r="AJ717" s="97">
        <f t="shared" si="137"/>
        <v>2.7027027027027029E-2</v>
      </c>
      <c r="AK717" s="97">
        <f t="shared" si="138"/>
        <v>5.7504312823461759E-2</v>
      </c>
    </row>
    <row r="718" spans="1:37" ht="25.4" customHeight="1" thickTop="1" thickBot="1" x14ac:dyDescent="0.3">
      <c r="A718" s="323" t="s">
        <v>575</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4">
        <f>'Art. 121'!AF691</f>
        <v>2</v>
      </c>
      <c r="AE718" s="95">
        <f t="shared" si="132"/>
        <v>5.7504312823461759E-2</v>
      </c>
      <c r="AF718">
        <f t="shared" si="133"/>
        <v>1</v>
      </c>
      <c r="AG718" s="92">
        <f t="shared" si="134"/>
        <v>1</v>
      </c>
      <c r="AH718" s="96">
        <f t="shared" si="135"/>
        <v>1</v>
      </c>
      <c r="AI718" s="97">
        <f t="shared" si="136"/>
        <v>2.7027027027027029E-2</v>
      </c>
      <c r="AJ718" s="97">
        <f t="shared" si="137"/>
        <v>2.7027027027027029E-2</v>
      </c>
      <c r="AK718" s="97">
        <f t="shared" si="138"/>
        <v>5.7504312823461759E-2</v>
      </c>
    </row>
    <row r="719" spans="1:37" ht="25.4" customHeight="1" thickTop="1" thickBot="1" x14ac:dyDescent="0.3">
      <c r="A719" s="323" t="s">
        <v>576</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4">
        <f>'Art. 121'!AF692</f>
        <v>2</v>
      </c>
      <c r="AE719" s="95">
        <f t="shared" si="132"/>
        <v>5.7504312823461759E-2</v>
      </c>
      <c r="AF719">
        <f t="shared" si="133"/>
        <v>1</v>
      </c>
      <c r="AG719" s="92">
        <f t="shared" si="134"/>
        <v>1</v>
      </c>
      <c r="AH719" s="96">
        <f t="shared" si="135"/>
        <v>1</v>
      </c>
      <c r="AI719" s="97">
        <f t="shared" si="136"/>
        <v>2.7027027027027029E-2</v>
      </c>
      <c r="AJ719" s="97">
        <f t="shared" si="137"/>
        <v>2.7027027027027029E-2</v>
      </c>
      <c r="AK719" s="97">
        <f t="shared" si="138"/>
        <v>5.7504312823461759E-2</v>
      </c>
    </row>
    <row r="720" spans="1:37" ht="25.4" customHeight="1" thickTop="1" thickBot="1" x14ac:dyDescent="0.3">
      <c r="A720" s="323" t="s">
        <v>577</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4">
        <f>'Art. 121'!AF693</f>
        <v>2</v>
      </c>
      <c r="AE720" s="95">
        <f t="shared" si="132"/>
        <v>5.7504312823461759E-2</v>
      </c>
      <c r="AF720">
        <f t="shared" si="133"/>
        <v>1</v>
      </c>
      <c r="AG720" s="92">
        <f t="shared" si="134"/>
        <v>1</v>
      </c>
      <c r="AH720" s="96">
        <f t="shared" si="135"/>
        <v>1</v>
      </c>
      <c r="AI720" s="97">
        <f t="shared" si="136"/>
        <v>2.7027027027027029E-2</v>
      </c>
      <c r="AJ720" s="97">
        <f t="shared" si="137"/>
        <v>2.7027027027027029E-2</v>
      </c>
      <c r="AK720" s="97">
        <f t="shared" si="138"/>
        <v>5.7504312823461759E-2</v>
      </c>
    </row>
    <row r="721" spans="1:37" ht="25.4" customHeight="1" thickTop="1" thickBot="1" x14ac:dyDescent="0.3">
      <c r="A721" s="323" t="s">
        <v>578</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4">
        <f>'Art. 121'!AF694</f>
        <v>2</v>
      </c>
      <c r="AE721" s="95">
        <f t="shared" si="132"/>
        <v>5.7504312823461759E-2</v>
      </c>
      <c r="AF721">
        <f t="shared" si="133"/>
        <v>1</v>
      </c>
      <c r="AG721" s="92">
        <f t="shared" si="134"/>
        <v>1</v>
      </c>
      <c r="AH721" s="96">
        <f t="shared" si="135"/>
        <v>1</v>
      </c>
      <c r="AI721" s="97">
        <f t="shared" si="136"/>
        <v>2.7027027027027029E-2</v>
      </c>
      <c r="AJ721" s="97">
        <f t="shared" si="137"/>
        <v>2.7027027027027029E-2</v>
      </c>
      <c r="AK721" s="97">
        <f t="shared" si="138"/>
        <v>5.7504312823461759E-2</v>
      </c>
    </row>
    <row r="722" spans="1:37" ht="25.4" customHeight="1" thickTop="1" thickBot="1" x14ac:dyDescent="0.3">
      <c r="A722" s="323" t="s">
        <v>579</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4">
        <f>'Art. 121'!AF695</f>
        <v>2</v>
      </c>
      <c r="AE722" s="95">
        <f t="shared" si="132"/>
        <v>5.7504312823461759E-2</v>
      </c>
      <c r="AF722">
        <f t="shared" si="133"/>
        <v>1</v>
      </c>
      <c r="AG722" s="92">
        <f t="shared" si="134"/>
        <v>1</v>
      </c>
      <c r="AH722" s="96">
        <f t="shared" si="135"/>
        <v>1</v>
      </c>
      <c r="AI722" s="97">
        <f t="shared" si="136"/>
        <v>2.7027027027027029E-2</v>
      </c>
      <c r="AJ722" s="97">
        <f t="shared" si="137"/>
        <v>2.7027027027027029E-2</v>
      </c>
      <c r="AK722" s="97">
        <f t="shared" si="138"/>
        <v>5.7504312823461759E-2</v>
      </c>
    </row>
    <row r="723" spans="1:37" ht="25.4" customHeight="1" thickTop="1" thickBot="1" x14ac:dyDescent="0.3">
      <c r="A723" s="323" t="s">
        <v>580</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4">
        <f>'Art. 121'!AF696</f>
        <v>2</v>
      </c>
      <c r="AE723" s="95">
        <f t="shared" si="132"/>
        <v>5.7504312823461759E-2</v>
      </c>
      <c r="AF723">
        <f t="shared" si="133"/>
        <v>1</v>
      </c>
      <c r="AG723" s="92">
        <f t="shared" si="134"/>
        <v>1</v>
      </c>
      <c r="AH723" s="96">
        <f t="shared" si="135"/>
        <v>1</v>
      </c>
      <c r="AI723" s="97">
        <f t="shared" si="136"/>
        <v>2.7027027027027029E-2</v>
      </c>
      <c r="AJ723" s="97">
        <f t="shared" si="137"/>
        <v>2.7027027027027029E-2</v>
      </c>
      <c r="AK723" s="97">
        <f t="shared" si="138"/>
        <v>5.7504312823461759E-2</v>
      </c>
    </row>
    <row r="724" spans="1:37" ht="25.4" customHeight="1" thickTop="1" thickBot="1" x14ac:dyDescent="0.3">
      <c r="A724" s="323" t="s">
        <v>581</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4">
        <f>'Art. 121'!AF697</f>
        <v>2</v>
      </c>
      <c r="AE724" s="95">
        <f t="shared" si="132"/>
        <v>5.7504312823461759E-2</v>
      </c>
      <c r="AF724">
        <f t="shared" si="133"/>
        <v>1</v>
      </c>
      <c r="AG724" s="92">
        <f t="shared" si="134"/>
        <v>1</v>
      </c>
      <c r="AH724" s="96">
        <f t="shared" si="135"/>
        <v>1</v>
      </c>
      <c r="AI724" s="97">
        <f t="shared" si="136"/>
        <v>2.7027027027027029E-2</v>
      </c>
      <c r="AJ724" s="97">
        <f t="shared" si="137"/>
        <v>2.7027027027027029E-2</v>
      </c>
      <c r="AK724" s="97">
        <f t="shared" si="138"/>
        <v>5.7504312823461759E-2</v>
      </c>
    </row>
    <row r="725" spans="1:37" ht="25.4" customHeight="1" thickTop="1" thickBot="1" x14ac:dyDescent="0.3">
      <c r="A725" s="323" t="s">
        <v>582</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4">
        <f>'Art. 121'!AF698</f>
        <v>2</v>
      </c>
      <c r="AE725" s="95">
        <f t="shared" si="132"/>
        <v>5.7504312823461759E-2</v>
      </c>
      <c r="AF725">
        <f t="shared" si="133"/>
        <v>1</v>
      </c>
      <c r="AG725" s="92">
        <f t="shared" si="134"/>
        <v>1</v>
      </c>
      <c r="AH725" s="96">
        <f t="shared" si="135"/>
        <v>1</v>
      </c>
      <c r="AI725" s="97">
        <f t="shared" si="136"/>
        <v>2.7027027027027029E-2</v>
      </c>
      <c r="AJ725" s="97">
        <f t="shared" si="137"/>
        <v>2.7027027027027029E-2</v>
      </c>
      <c r="AK725" s="97">
        <f t="shared" si="138"/>
        <v>5.7504312823461759E-2</v>
      </c>
    </row>
    <row r="726" spans="1:37" ht="25.4" customHeight="1" thickTop="1" x14ac:dyDescent="0.25">
      <c r="A726" s="321" t="s">
        <v>2070</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5">
        <f>SUM(AE689:AE725)</f>
        <v>2.1276595744680855</v>
      </c>
      <c r="AF726" s="65"/>
      <c r="AG726" s="98">
        <f>SUM(AG689:AG725)</f>
        <v>37</v>
      </c>
      <c r="AH726" s="99"/>
      <c r="AI726" s="100"/>
      <c r="AJ726" s="100"/>
      <c r="AK726" s="100"/>
    </row>
    <row r="727" spans="1:37" ht="25.4" customHeight="1" x14ac:dyDescent="0.25">
      <c r="A727" s="308" t="s">
        <v>2071</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5">
        <f>AE726/$AE$23*100</f>
        <v>100.00000000000003</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2" t="s">
        <v>111</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11" t="s">
        <v>99</v>
      </c>
      <c r="AE729" s="112" t="s">
        <v>9</v>
      </c>
      <c r="AF729" s="92" t="s">
        <v>1988</v>
      </c>
      <c r="AG729" s="92" t="s">
        <v>1989</v>
      </c>
      <c r="AH729" s="92" t="s">
        <v>1990</v>
      </c>
      <c r="AI729" s="93" t="s">
        <v>1991</v>
      </c>
      <c r="AJ729" s="92"/>
      <c r="AK729" s="93" t="s">
        <v>1992</v>
      </c>
    </row>
    <row r="730" spans="1:37" ht="25.4" customHeight="1" thickTop="1" thickBot="1" x14ac:dyDescent="0.3">
      <c r="A730" s="323" t="s">
        <v>583</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4">
        <f>'Art. 121'!AF702</f>
        <v>2</v>
      </c>
      <c r="AE730" s="95">
        <f>IF(AG730=1,AK730,AG730)</f>
        <v>0.42553191489361702</v>
      </c>
      <c r="AF730">
        <f>AD730/2</f>
        <v>1</v>
      </c>
      <c r="AG730" s="92">
        <f>IF(AND(AF730&gt;=0,AF730&lt;=1),1,"No aplica")</f>
        <v>1</v>
      </c>
      <c r="AH730" s="96">
        <f>AD730/(AG730*2)</f>
        <v>1</v>
      </c>
      <c r="AI730" s="97">
        <f>IF(AG730=1,AG730/$AG$735,"No aplica")</f>
        <v>0.2</v>
      </c>
      <c r="AJ730" s="97">
        <f>AF730*AI730</f>
        <v>0.2</v>
      </c>
      <c r="AK730" s="97">
        <f>AJ730*$AE$23</f>
        <v>0.42553191489361702</v>
      </c>
    </row>
    <row r="731" spans="1:37" ht="25.4" customHeight="1" thickTop="1" thickBot="1" x14ac:dyDescent="0.3">
      <c r="A731" s="323" t="s">
        <v>584</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4">
        <f>'Art. 121'!AF703</f>
        <v>2</v>
      </c>
      <c r="AE731" s="95">
        <f>IF(AG731=1,AK731,AG731)</f>
        <v>0.42553191489361702</v>
      </c>
      <c r="AF731">
        <f>AD731/2</f>
        <v>1</v>
      </c>
      <c r="AG731" s="92">
        <f>IF(AND(AF731&gt;=0,AF731&lt;=1),1,"No aplica")</f>
        <v>1</v>
      </c>
      <c r="AH731" s="96">
        <f>AD731/(AG731*2)</f>
        <v>1</v>
      </c>
      <c r="AI731" s="97">
        <f>IF(AG731=1,AG731/$AG$735,"No aplica")</f>
        <v>0.2</v>
      </c>
      <c r="AJ731" s="97">
        <f>AF731*AI731</f>
        <v>0.2</v>
      </c>
      <c r="AK731" s="97">
        <f>AJ731*$AE$23</f>
        <v>0.42553191489361702</v>
      </c>
    </row>
    <row r="732" spans="1:37" ht="25.4" customHeight="1" thickTop="1" thickBot="1" x14ac:dyDescent="0.3">
      <c r="A732" s="323" t="s">
        <v>585</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4">
        <f>'Art. 121'!AF704</f>
        <v>2</v>
      </c>
      <c r="AE732" s="95">
        <f>IF(AG732=1,AK732,AG732)</f>
        <v>0.42553191489361702</v>
      </c>
      <c r="AF732">
        <f>AD732/2</f>
        <v>1</v>
      </c>
      <c r="AG732" s="92">
        <f>IF(AND(AF732&gt;=0,AF732&lt;=1),1,"No aplica")</f>
        <v>1</v>
      </c>
      <c r="AH732" s="96">
        <f>AD732/(AG732*2)</f>
        <v>1</v>
      </c>
      <c r="AI732" s="97">
        <f>IF(AG732=1,AG732/$AG$735,"No aplica")</f>
        <v>0.2</v>
      </c>
      <c r="AJ732" s="97">
        <f>AF732*AI732</f>
        <v>0.2</v>
      </c>
      <c r="AK732" s="97">
        <f>AJ732*$AE$23</f>
        <v>0.42553191489361702</v>
      </c>
    </row>
    <row r="733" spans="1:37" ht="25.4" customHeight="1" thickTop="1" thickBot="1" x14ac:dyDescent="0.3">
      <c r="A733" s="323" t="s">
        <v>586</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4">
        <f>'Art. 121'!AF705</f>
        <v>2</v>
      </c>
      <c r="AE733" s="95">
        <f>IF(AG733=1,AK733,AG733)</f>
        <v>0.42553191489361702</v>
      </c>
      <c r="AF733">
        <f>AD733/2</f>
        <v>1</v>
      </c>
      <c r="AG733" s="92">
        <f>IF(AND(AF733&gt;=0,AF733&lt;=1),1,"No aplica")</f>
        <v>1</v>
      </c>
      <c r="AH733" s="96">
        <f>AD733/(AG733*2)</f>
        <v>1</v>
      </c>
      <c r="AI733" s="97">
        <f>IF(AG733=1,AG733/$AG$735,"No aplica")</f>
        <v>0.2</v>
      </c>
      <c r="AJ733" s="97">
        <f>AF733*AI733</f>
        <v>0.2</v>
      </c>
      <c r="AK733" s="97">
        <f>AJ733*$AE$23</f>
        <v>0.42553191489361702</v>
      </c>
    </row>
    <row r="734" spans="1:37" ht="25.4" customHeight="1" thickTop="1" thickBot="1" x14ac:dyDescent="0.3">
      <c r="A734" s="323" t="s">
        <v>587</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4">
        <f>'Art. 121'!AF706</f>
        <v>2</v>
      </c>
      <c r="AE734" s="95">
        <f>IF(AG734=1,AK734,AG734)</f>
        <v>0.42553191489361702</v>
      </c>
      <c r="AF734">
        <f>AD734/2</f>
        <v>1</v>
      </c>
      <c r="AG734" s="92">
        <f>IF(AND(AF734&gt;=0,AF734&lt;=1),1,"No aplica")</f>
        <v>1</v>
      </c>
      <c r="AH734" s="96">
        <f>AD734/(AG734*2)</f>
        <v>1</v>
      </c>
      <c r="AI734" s="97">
        <f>IF(AG734=1,AG734/$AG$735,"No aplica")</f>
        <v>0.2</v>
      </c>
      <c r="AJ734" s="97">
        <f>AF734*AI734</f>
        <v>0.2</v>
      </c>
      <c r="AK734" s="97">
        <f>AJ734*$AE$23</f>
        <v>0.42553191489361702</v>
      </c>
    </row>
    <row r="735" spans="1:37" ht="25.4" customHeight="1" thickTop="1" x14ac:dyDescent="0.25">
      <c r="A735" s="321" t="s">
        <v>2072</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5">
        <f>SUM(AE728:AE734)</f>
        <v>2.1276595744680851</v>
      </c>
      <c r="AF735" s="65"/>
      <c r="AG735" s="98">
        <f>SUM(AG730:AG734)</f>
        <v>5</v>
      </c>
      <c r="AH735" s="99"/>
      <c r="AI735" s="100"/>
      <c r="AJ735" s="100"/>
      <c r="AK735" s="100"/>
    </row>
    <row r="736" spans="1:37" ht="25.4" customHeight="1" x14ac:dyDescent="0.25">
      <c r="A736" s="308" t="s">
        <v>2073</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588</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2" t="s">
        <v>76</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69" t="s">
        <v>99</v>
      </c>
      <c r="AE742" s="113" t="s">
        <v>9</v>
      </c>
      <c r="AF742" s="92" t="s">
        <v>1988</v>
      </c>
      <c r="AG742" s="92" t="s">
        <v>1989</v>
      </c>
      <c r="AH742" s="92" t="s">
        <v>1990</v>
      </c>
      <c r="AI742" s="93" t="s">
        <v>1991</v>
      </c>
      <c r="AJ742" s="92"/>
      <c r="AK742" s="93" t="s">
        <v>1992</v>
      </c>
    </row>
    <row r="743" spans="1:37" ht="25.4" customHeight="1" thickTop="1" thickBot="1" x14ac:dyDescent="0.3">
      <c r="A743" s="323" t="s">
        <v>101</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4">
        <f>'Art. 121'!AF715</f>
        <v>2</v>
      </c>
      <c r="AE743" s="95">
        <f t="shared" ref="AE743:AE776" si="139">IF(AG743=1,AK743,AG743)</f>
        <v>6.2578222778473094E-2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6.2578222778473094E-2</v>
      </c>
    </row>
    <row r="744" spans="1:37" ht="25.4" customHeight="1" thickTop="1" thickBot="1" x14ac:dyDescent="0.3">
      <c r="A744" s="323" t="s">
        <v>141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4" customHeight="1" thickTop="1" thickBot="1" x14ac:dyDescent="0.3">
      <c r="A745" s="323" t="s">
        <v>589</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4" customHeight="1" thickTop="1" thickBot="1" x14ac:dyDescent="0.3">
      <c r="A746" s="323" t="s">
        <v>590</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4" customHeight="1" thickTop="1" thickBot="1" x14ac:dyDescent="0.3">
      <c r="A747" s="323" t="s">
        <v>591</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4" customHeight="1" thickTop="1" thickBot="1" x14ac:dyDescent="0.3">
      <c r="A748" s="323" t="s">
        <v>592</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4" customHeight="1" thickTop="1" thickBot="1" x14ac:dyDescent="0.3">
      <c r="A749" s="323" t="s">
        <v>593</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4" customHeight="1" thickTop="1" thickBot="1" x14ac:dyDescent="0.3">
      <c r="A750" s="323" t="s">
        <v>594</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4" customHeight="1" thickTop="1" thickBot="1" x14ac:dyDescent="0.3">
      <c r="A751" s="323" t="s">
        <v>595</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4" customHeight="1" thickTop="1" thickBot="1" x14ac:dyDescent="0.3">
      <c r="A752" s="323" t="s">
        <v>596</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4" customHeight="1" thickTop="1" thickBot="1" x14ac:dyDescent="0.3">
      <c r="A753" s="323" t="s">
        <v>597</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4" customHeight="1" thickTop="1" thickBot="1" x14ac:dyDescent="0.3">
      <c r="A754" s="323" t="s">
        <v>598</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4" customHeight="1" thickTop="1" thickBot="1" x14ac:dyDescent="0.3">
      <c r="A755" s="323" t="s">
        <v>599</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4" customHeight="1" thickTop="1" thickBot="1" x14ac:dyDescent="0.3">
      <c r="A756" s="323" t="s">
        <v>600</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4">
        <f>'Art. 121'!AF728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4" customHeight="1" thickTop="1" thickBot="1" x14ac:dyDescent="0.3">
      <c r="A757" s="323" t="s">
        <v>601</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4">
        <f>'Art. 121'!AF729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4" customHeight="1" thickTop="1" thickBot="1" x14ac:dyDescent="0.3">
      <c r="A758" s="323" t="s">
        <v>602</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4">
        <f>'Art. 121'!AF730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4" customHeight="1" thickTop="1" thickBot="1" x14ac:dyDescent="0.3">
      <c r="A759" s="323" t="s">
        <v>603</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4">
        <f>'Art. 121'!AF731</f>
        <v>2</v>
      </c>
      <c r="AE759" s="95">
        <f t="shared" si="139"/>
        <v>6.2578222778473094E-2</v>
      </c>
      <c r="AF759">
        <f t="shared" si="140"/>
        <v>1</v>
      </c>
      <c r="AG759" s="92">
        <f t="shared" si="141"/>
        <v>1</v>
      </c>
      <c r="AH759" s="96">
        <f t="shared" si="142"/>
        <v>1</v>
      </c>
      <c r="AI759" s="97">
        <f t="shared" si="143"/>
        <v>2.9411764705882353E-2</v>
      </c>
      <c r="AJ759" s="97">
        <f t="shared" si="144"/>
        <v>2.9411764705882353E-2</v>
      </c>
      <c r="AK759" s="97">
        <f t="shared" si="145"/>
        <v>6.2578222778473094E-2</v>
      </c>
    </row>
    <row r="760" spans="1:37" ht="25.4" customHeight="1" thickTop="1" thickBot="1" x14ac:dyDescent="0.3">
      <c r="A760" s="323" t="s">
        <v>604</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4">
        <f>'Art. 121'!AF732</f>
        <v>2</v>
      </c>
      <c r="AE760" s="95">
        <f t="shared" si="139"/>
        <v>6.2578222778473094E-2</v>
      </c>
      <c r="AF760">
        <f t="shared" si="140"/>
        <v>1</v>
      </c>
      <c r="AG760" s="92">
        <f t="shared" si="141"/>
        <v>1</v>
      </c>
      <c r="AH760" s="96">
        <f t="shared" si="142"/>
        <v>1</v>
      </c>
      <c r="AI760" s="97">
        <f t="shared" si="143"/>
        <v>2.9411764705882353E-2</v>
      </c>
      <c r="AJ760" s="97">
        <f t="shared" si="144"/>
        <v>2.9411764705882353E-2</v>
      </c>
      <c r="AK760" s="97">
        <f t="shared" si="145"/>
        <v>6.2578222778473094E-2</v>
      </c>
    </row>
    <row r="761" spans="1:37" ht="25.4" customHeight="1" thickTop="1" thickBot="1" x14ac:dyDescent="0.3">
      <c r="A761" s="323" t="s">
        <v>605</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4">
        <f>'Art. 121'!AF733</f>
        <v>2</v>
      </c>
      <c r="AE761" s="95">
        <f t="shared" si="139"/>
        <v>6.2578222778473094E-2</v>
      </c>
      <c r="AF761">
        <f t="shared" si="140"/>
        <v>1</v>
      </c>
      <c r="AG761" s="92">
        <f t="shared" si="141"/>
        <v>1</v>
      </c>
      <c r="AH761" s="96">
        <f t="shared" si="142"/>
        <v>1</v>
      </c>
      <c r="AI761" s="97">
        <f t="shared" si="143"/>
        <v>2.9411764705882353E-2</v>
      </c>
      <c r="AJ761" s="97">
        <f t="shared" si="144"/>
        <v>2.9411764705882353E-2</v>
      </c>
      <c r="AK761" s="97">
        <f t="shared" si="145"/>
        <v>6.2578222778473094E-2</v>
      </c>
    </row>
    <row r="762" spans="1:37" ht="25.4" customHeight="1" thickTop="1" thickBot="1" x14ac:dyDescent="0.3">
      <c r="A762" s="323" t="s">
        <v>606</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4">
        <f>'Art. 121'!AF734</f>
        <v>2</v>
      </c>
      <c r="AE762" s="95">
        <f t="shared" si="139"/>
        <v>6.2578222778473094E-2</v>
      </c>
      <c r="AF762">
        <f t="shared" si="140"/>
        <v>1</v>
      </c>
      <c r="AG762" s="92">
        <f t="shared" si="141"/>
        <v>1</v>
      </c>
      <c r="AH762" s="96">
        <f t="shared" si="142"/>
        <v>1</v>
      </c>
      <c r="AI762" s="97">
        <f t="shared" si="143"/>
        <v>2.9411764705882353E-2</v>
      </c>
      <c r="AJ762" s="97">
        <f t="shared" si="144"/>
        <v>2.9411764705882353E-2</v>
      </c>
      <c r="AK762" s="97">
        <f t="shared" si="145"/>
        <v>6.2578222778473094E-2</v>
      </c>
    </row>
    <row r="763" spans="1:37" ht="25.4" customHeight="1" thickTop="1" thickBot="1" x14ac:dyDescent="0.3">
      <c r="A763" s="323" t="s">
        <v>607</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4">
        <f>'Art. 121'!AF735</f>
        <v>2</v>
      </c>
      <c r="AE763" s="95">
        <f t="shared" si="139"/>
        <v>6.2578222778473094E-2</v>
      </c>
      <c r="AF763">
        <f t="shared" si="140"/>
        <v>1</v>
      </c>
      <c r="AG763" s="92">
        <f t="shared" si="141"/>
        <v>1</v>
      </c>
      <c r="AH763" s="96">
        <f t="shared" si="142"/>
        <v>1</v>
      </c>
      <c r="AI763" s="97">
        <f t="shared" si="143"/>
        <v>2.9411764705882353E-2</v>
      </c>
      <c r="AJ763" s="97">
        <f t="shared" si="144"/>
        <v>2.9411764705882353E-2</v>
      </c>
      <c r="AK763" s="97">
        <f t="shared" si="145"/>
        <v>6.2578222778473094E-2</v>
      </c>
    </row>
    <row r="764" spans="1:37" ht="25.4" customHeight="1" thickTop="1" thickBot="1" x14ac:dyDescent="0.3">
      <c r="A764" s="323" t="s">
        <v>608</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4">
        <f>'Art. 121'!AF736</f>
        <v>2</v>
      </c>
      <c r="AE764" s="95">
        <f t="shared" si="139"/>
        <v>6.2578222778473094E-2</v>
      </c>
      <c r="AF764">
        <f t="shared" si="140"/>
        <v>1</v>
      </c>
      <c r="AG764" s="92">
        <f t="shared" si="141"/>
        <v>1</v>
      </c>
      <c r="AH764" s="96">
        <f t="shared" si="142"/>
        <v>1</v>
      </c>
      <c r="AI764" s="97">
        <f t="shared" si="143"/>
        <v>2.9411764705882353E-2</v>
      </c>
      <c r="AJ764" s="97">
        <f t="shared" si="144"/>
        <v>2.9411764705882353E-2</v>
      </c>
      <c r="AK764" s="97">
        <f t="shared" si="145"/>
        <v>6.2578222778473094E-2</v>
      </c>
    </row>
    <row r="765" spans="1:37" ht="25.4" customHeight="1" thickTop="1" thickBot="1" x14ac:dyDescent="0.3">
      <c r="A765" s="323" t="s">
        <v>609</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4">
        <f>'Art. 121'!AF737</f>
        <v>2</v>
      </c>
      <c r="AE765" s="95">
        <f t="shared" si="139"/>
        <v>6.2578222778473094E-2</v>
      </c>
      <c r="AF765">
        <f t="shared" si="140"/>
        <v>1</v>
      </c>
      <c r="AG765" s="92">
        <f t="shared" si="141"/>
        <v>1</v>
      </c>
      <c r="AH765" s="96">
        <f t="shared" si="142"/>
        <v>1</v>
      </c>
      <c r="AI765" s="97">
        <f t="shared" si="143"/>
        <v>2.9411764705882353E-2</v>
      </c>
      <c r="AJ765" s="97">
        <f t="shared" si="144"/>
        <v>2.9411764705882353E-2</v>
      </c>
      <c r="AK765" s="97">
        <f t="shared" si="145"/>
        <v>6.2578222778473094E-2</v>
      </c>
    </row>
    <row r="766" spans="1:37" ht="25.4" customHeight="1" thickTop="1" thickBot="1" x14ac:dyDescent="0.3">
      <c r="A766" s="323" t="s">
        <v>610</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4">
        <f>'Art. 121'!AF738</f>
        <v>2</v>
      </c>
      <c r="AE766" s="95">
        <f t="shared" si="139"/>
        <v>6.2578222778473094E-2</v>
      </c>
      <c r="AF766">
        <f t="shared" si="140"/>
        <v>1</v>
      </c>
      <c r="AG766" s="92">
        <f t="shared" si="141"/>
        <v>1</v>
      </c>
      <c r="AH766" s="96">
        <f t="shared" si="142"/>
        <v>1</v>
      </c>
      <c r="AI766" s="97">
        <f t="shared" si="143"/>
        <v>2.9411764705882353E-2</v>
      </c>
      <c r="AJ766" s="97">
        <f t="shared" si="144"/>
        <v>2.9411764705882353E-2</v>
      </c>
      <c r="AK766" s="97">
        <f t="shared" si="145"/>
        <v>6.2578222778473094E-2</v>
      </c>
    </row>
    <row r="767" spans="1:37" ht="25.4" customHeight="1" thickTop="1" thickBot="1" x14ac:dyDescent="0.3">
      <c r="A767" s="323" t="s">
        <v>611</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4">
        <f>'Art. 121'!AF739</f>
        <v>2</v>
      </c>
      <c r="AE767" s="95">
        <f t="shared" si="139"/>
        <v>6.2578222778473094E-2</v>
      </c>
      <c r="AF767">
        <f t="shared" si="140"/>
        <v>1</v>
      </c>
      <c r="AG767" s="92">
        <f t="shared" si="141"/>
        <v>1</v>
      </c>
      <c r="AH767" s="96">
        <f t="shared" si="142"/>
        <v>1</v>
      </c>
      <c r="AI767" s="97">
        <f t="shared" si="143"/>
        <v>2.9411764705882353E-2</v>
      </c>
      <c r="AJ767" s="97">
        <f t="shared" si="144"/>
        <v>2.9411764705882353E-2</v>
      </c>
      <c r="AK767" s="97">
        <f t="shared" si="145"/>
        <v>6.2578222778473094E-2</v>
      </c>
    </row>
    <row r="768" spans="1:37" ht="25.4" customHeight="1" thickTop="1" thickBot="1" x14ac:dyDescent="0.3">
      <c r="A768" s="323" t="s">
        <v>612</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4">
        <f>'Art. 121'!AF740</f>
        <v>2</v>
      </c>
      <c r="AE768" s="95">
        <f t="shared" si="139"/>
        <v>6.2578222778473094E-2</v>
      </c>
      <c r="AF768">
        <f t="shared" si="140"/>
        <v>1</v>
      </c>
      <c r="AG768" s="92">
        <f t="shared" si="141"/>
        <v>1</v>
      </c>
      <c r="AH768" s="96">
        <f t="shared" si="142"/>
        <v>1</v>
      </c>
      <c r="AI768" s="97">
        <f t="shared" si="143"/>
        <v>2.9411764705882353E-2</v>
      </c>
      <c r="AJ768" s="97">
        <f t="shared" si="144"/>
        <v>2.9411764705882353E-2</v>
      </c>
      <c r="AK768" s="97">
        <f t="shared" si="145"/>
        <v>6.2578222778473094E-2</v>
      </c>
    </row>
    <row r="769" spans="1:37" ht="25.4" customHeight="1" thickTop="1" thickBot="1" x14ac:dyDescent="0.3">
      <c r="A769" s="323" t="s">
        <v>613</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4">
        <f>'Art. 121'!AF741</f>
        <v>2</v>
      </c>
      <c r="AE769" s="95">
        <f t="shared" si="139"/>
        <v>6.2578222778473094E-2</v>
      </c>
      <c r="AF769">
        <f t="shared" si="140"/>
        <v>1</v>
      </c>
      <c r="AG769" s="92">
        <f t="shared" si="141"/>
        <v>1</v>
      </c>
      <c r="AH769" s="96">
        <f t="shared" si="142"/>
        <v>1</v>
      </c>
      <c r="AI769" s="97">
        <f t="shared" si="143"/>
        <v>2.9411764705882353E-2</v>
      </c>
      <c r="AJ769" s="97">
        <f t="shared" si="144"/>
        <v>2.9411764705882353E-2</v>
      </c>
      <c r="AK769" s="97">
        <f t="shared" si="145"/>
        <v>6.2578222778473094E-2</v>
      </c>
    </row>
    <row r="770" spans="1:37" ht="25.4" customHeight="1" thickTop="1" thickBot="1" x14ac:dyDescent="0.3">
      <c r="A770" s="323" t="s">
        <v>614</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4">
        <f>'Art. 121'!AF742</f>
        <v>2</v>
      </c>
      <c r="AE770" s="95">
        <f t="shared" si="139"/>
        <v>6.2578222778473094E-2</v>
      </c>
      <c r="AF770">
        <f t="shared" si="140"/>
        <v>1</v>
      </c>
      <c r="AG770" s="92">
        <f t="shared" si="141"/>
        <v>1</v>
      </c>
      <c r="AH770" s="96">
        <f t="shared" si="142"/>
        <v>1</v>
      </c>
      <c r="AI770" s="97">
        <f t="shared" si="143"/>
        <v>2.9411764705882353E-2</v>
      </c>
      <c r="AJ770" s="97">
        <f t="shared" si="144"/>
        <v>2.9411764705882353E-2</v>
      </c>
      <c r="AK770" s="97">
        <f t="shared" si="145"/>
        <v>6.2578222778473094E-2</v>
      </c>
    </row>
    <row r="771" spans="1:37" ht="25.4" customHeight="1" thickTop="1" thickBot="1" x14ac:dyDescent="0.3">
      <c r="A771" s="323" t="s">
        <v>615</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4">
        <f>'Art. 121'!AF743</f>
        <v>2</v>
      </c>
      <c r="AE771" s="95">
        <f t="shared" si="139"/>
        <v>6.2578222778473094E-2</v>
      </c>
      <c r="AF771">
        <f t="shared" si="140"/>
        <v>1</v>
      </c>
      <c r="AG771" s="92">
        <f t="shared" si="141"/>
        <v>1</v>
      </c>
      <c r="AH771" s="96">
        <f t="shared" si="142"/>
        <v>1</v>
      </c>
      <c r="AI771" s="97">
        <f t="shared" si="143"/>
        <v>2.9411764705882353E-2</v>
      </c>
      <c r="AJ771" s="97">
        <f t="shared" si="144"/>
        <v>2.9411764705882353E-2</v>
      </c>
      <c r="AK771" s="97">
        <f t="shared" si="145"/>
        <v>6.2578222778473094E-2</v>
      </c>
    </row>
    <row r="772" spans="1:37" ht="25.4" customHeight="1" thickTop="1" thickBot="1" x14ac:dyDescent="0.3">
      <c r="A772" s="323" t="s">
        <v>616</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4">
        <f>'Art. 121'!AF744</f>
        <v>2</v>
      </c>
      <c r="AE772" s="95">
        <f t="shared" si="139"/>
        <v>6.2578222778473094E-2</v>
      </c>
      <c r="AF772">
        <f t="shared" si="140"/>
        <v>1</v>
      </c>
      <c r="AG772" s="92">
        <f t="shared" si="141"/>
        <v>1</v>
      </c>
      <c r="AH772" s="96">
        <f t="shared" si="142"/>
        <v>1</v>
      </c>
      <c r="AI772" s="97">
        <f t="shared" si="143"/>
        <v>2.9411764705882353E-2</v>
      </c>
      <c r="AJ772" s="97">
        <f t="shared" si="144"/>
        <v>2.9411764705882353E-2</v>
      </c>
      <c r="AK772" s="97">
        <f t="shared" si="145"/>
        <v>6.2578222778473094E-2</v>
      </c>
    </row>
    <row r="773" spans="1:37" ht="25.4" customHeight="1" thickTop="1" thickBot="1" x14ac:dyDescent="0.3">
      <c r="A773" s="323" t="s">
        <v>576</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4">
        <f>'Art. 121'!AF745</f>
        <v>2</v>
      </c>
      <c r="AE773" s="95">
        <f t="shared" si="139"/>
        <v>6.2578222778473094E-2</v>
      </c>
      <c r="AF773">
        <f t="shared" si="140"/>
        <v>1</v>
      </c>
      <c r="AG773" s="92">
        <f t="shared" si="141"/>
        <v>1</v>
      </c>
      <c r="AH773" s="96">
        <f t="shared" si="142"/>
        <v>1</v>
      </c>
      <c r="AI773" s="97">
        <f t="shared" si="143"/>
        <v>2.9411764705882353E-2</v>
      </c>
      <c r="AJ773" s="97">
        <f t="shared" si="144"/>
        <v>2.9411764705882353E-2</v>
      </c>
      <c r="AK773" s="97">
        <f t="shared" si="145"/>
        <v>6.2578222778473094E-2</v>
      </c>
    </row>
    <row r="774" spans="1:37" ht="25.4" customHeight="1" thickTop="1" thickBot="1" x14ac:dyDescent="0.3">
      <c r="A774" s="323" t="s">
        <v>617</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4">
        <f>'Art. 121'!AF746</f>
        <v>2</v>
      </c>
      <c r="AE774" s="95">
        <f t="shared" si="139"/>
        <v>6.2578222778473094E-2</v>
      </c>
      <c r="AF774">
        <f t="shared" si="140"/>
        <v>1</v>
      </c>
      <c r="AG774" s="92">
        <f t="shared" si="141"/>
        <v>1</v>
      </c>
      <c r="AH774" s="96">
        <f t="shared" si="142"/>
        <v>1</v>
      </c>
      <c r="AI774" s="97">
        <f t="shared" si="143"/>
        <v>2.9411764705882353E-2</v>
      </c>
      <c r="AJ774" s="97">
        <f t="shared" si="144"/>
        <v>2.9411764705882353E-2</v>
      </c>
      <c r="AK774" s="97">
        <f t="shared" si="145"/>
        <v>6.2578222778473094E-2</v>
      </c>
    </row>
    <row r="775" spans="1:37" ht="25.4" customHeight="1" thickTop="1" thickBot="1" x14ac:dyDescent="0.3">
      <c r="A775" s="323" t="s">
        <v>618</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4">
        <f>'Art. 121'!AF747</f>
        <v>2</v>
      </c>
      <c r="AE775" s="95">
        <f t="shared" si="139"/>
        <v>6.2578222778473094E-2</v>
      </c>
      <c r="AF775">
        <f t="shared" si="140"/>
        <v>1</v>
      </c>
      <c r="AG775" s="92">
        <f t="shared" si="141"/>
        <v>1</v>
      </c>
      <c r="AH775" s="96">
        <f t="shared" si="142"/>
        <v>1</v>
      </c>
      <c r="AI775" s="97">
        <f t="shared" si="143"/>
        <v>2.9411764705882353E-2</v>
      </c>
      <c r="AJ775" s="97">
        <f t="shared" si="144"/>
        <v>2.9411764705882353E-2</v>
      </c>
      <c r="AK775" s="97">
        <f t="shared" si="145"/>
        <v>6.2578222778473094E-2</v>
      </c>
    </row>
    <row r="776" spans="1:37" ht="25.4" customHeight="1" thickTop="1" thickBot="1" x14ac:dyDescent="0.3">
      <c r="A776" s="323" t="s">
        <v>619</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4">
        <f>'Art. 121'!AF748</f>
        <v>2</v>
      </c>
      <c r="AE776" s="95">
        <f t="shared" si="139"/>
        <v>6.2578222778473094E-2</v>
      </c>
      <c r="AF776">
        <f t="shared" si="140"/>
        <v>1</v>
      </c>
      <c r="AG776" s="92">
        <f t="shared" si="141"/>
        <v>1</v>
      </c>
      <c r="AH776" s="96">
        <f t="shared" si="142"/>
        <v>1</v>
      </c>
      <c r="AI776" s="97">
        <f t="shared" si="143"/>
        <v>2.9411764705882353E-2</v>
      </c>
      <c r="AJ776" s="97">
        <f t="shared" si="144"/>
        <v>2.9411764705882353E-2</v>
      </c>
      <c r="AK776" s="97">
        <f t="shared" si="145"/>
        <v>6.2578222778473094E-2</v>
      </c>
    </row>
    <row r="777" spans="1:37" ht="25.4" customHeight="1" thickTop="1" x14ac:dyDescent="0.25">
      <c r="A777" s="321" t="s">
        <v>2074</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5">
        <f>SUM(AE743:AE776)</f>
        <v>2.1276595744680846</v>
      </c>
      <c r="AF777" s="65"/>
      <c r="AG777" s="98">
        <f>SUM(AG743:AG776)</f>
        <v>34</v>
      </c>
      <c r="AH777" s="99"/>
      <c r="AI777" s="100" t="str">
        <f t="shared" si="143"/>
        <v>No aplica</v>
      </c>
      <c r="AJ777" s="100"/>
      <c r="AK777" s="100"/>
    </row>
    <row r="778" spans="1:37" ht="25.4" customHeight="1" x14ac:dyDescent="0.25">
      <c r="A778" s="308" t="s">
        <v>2075</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5">
        <f>AE777/$AE$23*100</f>
        <v>99.999999999999972</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2" t="s">
        <v>111</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11" t="s">
        <v>99</v>
      </c>
      <c r="AE780" s="112" t="s">
        <v>9</v>
      </c>
      <c r="AF780" s="92" t="s">
        <v>1988</v>
      </c>
      <c r="AG780" s="92" t="s">
        <v>1989</v>
      </c>
      <c r="AH780" s="92" t="s">
        <v>1990</v>
      </c>
      <c r="AI780" s="93" t="s">
        <v>1991</v>
      </c>
      <c r="AJ780" s="92"/>
      <c r="AK780" s="93" t="s">
        <v>1992</v>
      </c>
    </row>
    <row r="781" spans="1:37" ht="25.4" customHeight="1" thickTop="1" thickBot="1" x14ac:dyDescent="0.3">
      <c r="A781" s="323" t="s">
        <v>620</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4">
        <f>'Art. 121'!AF751</f>
        <v>2</v>
      </c>
      <c r="AE781" s="95">
        <f>IF(AG781=1,AK781,AG781)</f>
        <v>0.42553191489361702</v>
      </c>
      <c r="AF781">
        <f>AD781/2</f>
        <v>1</v>
      </c>
      <c r="AG781" s="92">
        <f>IF(AND(AF781&gt;=0,AF781&lt;=1),1,"No aplica")</f>
        <v>1</v>
      </c>
      <c r="AH781" s="96">
        <f>AD781/(AG781*2)</f>
        <v>1</v>
      </c>
      <c r="AI781" s="97">
        <f>IF(AG781=1,AG781/$AG$786,"No aplica")</f>
        <v>0.2</v>
      </c>
      <c r="AJ781" s="97">
        <f>AF781*AI781</f>
        <v>0.2</v>
      </c>
      <c r="AK781" s="97">
        <f>AJ781*$AE$23</f>
        <v>0.42553191489361702</v>
      </c>
    </row>
    <row r="782" spans="1:37" ht="25.4" customHeight="1" thickTop="1" thickBot="1" x14ac:dyDescent="0.3">
      <c r="A782" s="323" t="s">
        <v>621</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4">
        <f>'Art. 121'!AF752</f>
        <v>2</v>
      </c>
      <c r="AE782" s="95">
        <f>IF(AG782=1,AK782,AG782)</f>
        <v>0.42553191489361702</v>
      </c>
      <c r="AF782">
        <f>AD782/2</f>
        <v>1</v>
      </c>
      <c r="AG782" s="92">
        <f>IF(AND(AF782&gt;=0,AF782&lt;=1),1,"No aplica")</f>
        <v>1</v>
      </c>
      <c r="AH782" s="96">
        <f>AD782/(AG782*2)</f>
        <v>1</v>
      </c>
      <c r="AI782" s="97">
        <f>IF(AG782=1,AG782/$AG$786,"No aplica")</f>
        <v>0.2</v>
      </c>
      <c r="AJ782" s="97">
        <f>AF782*AI782</f>
        <v>0.2</v>
      </c>
      <c r="AK782" s="97">
        <f>AJ782*$AE$23</f>
        <v>0.42553191489361702</v>
      </c>
    </row>
    <row r="783" spans="1:37" ht="25.4" customHeight="1" thickTop="1" thickBot="1" x14ac:dyDescent="0.3">
      <c r="A783" s="323" t="s">
        <v>622</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4">
        <f>'Art. 121'!AF753</f>
        <v>2</v>
      </c>
      <c r="AE783" s="95">
        <f>IF(AG783=1,AK783,AG783)</f>
        <v>0.42553191489361702</v>
      </c>
      <c r="AF783">
        <f>AD783/2</f>
        <v>1</v>
      </c>
      <c r="AG783" s="92">
        <f>IF(AND(AF783&gt;=0,AF783&lt;=1),1,"No aplica")</f>
        <v>1</v>
      </c>
      <c r="AH783" s="96">
        <f>AD783/(AG783*2)</f>
        <v>1</v>
      </c>
      <c r="AI783" s="97">
        <f>IF(AG783=1,AG783/$AG$786,"No aplica")</f>
        <v>0.2</v>
      </c>
      <c r="AJ783" s="97">
        <f>AF783*AI783</f>
        <v>0.2</v>
      </c>
      <c r="AK783" s="97">
        <f>AJ783*$AE$23</f>
        <v>0.42553191489361702</v>
      </c>
    </row>
    <row r="784" spans="1:37" ht="25.4" customHeight="1" thickTop="1" thickBot="1" x14ac:dyDescent="0.3">
      <c r="A784" s="323" t="s">
        <v>623</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4">
        <f>'Art. 121'!AF754</f>
        <v>2</v>
      </c>
      <c r="AE784" s="95">
        <f>IF(AG784=1,AK784,AG784)</f>
        <v>0.42553191489361702</v>
      </c>
      <c r="AF784">
        <f>AD784/2</f>
        <v>1</v>
      </c>
      <c r="AG784" s="92">
        <f>IF(AND(AF784&gt;=0,AF784&lt;=1),1,"No aplica")</f>
        <v>1</v>
      </c>
      <c r="AH784" s="96">
        <f>AD784/(AG784*2)</f>
        <v>1</v>
      </c>
      <c r="AI784" s="97">
        <f>IF(AG784=1,AG784/$AG$786,"No aplica")</f>
        <v>0.2</v>
      </c>
      <c r="AJ784" s="97">
        <f>AF784*AI784</f>
        <v>0.2</v>
      </c>
      <c r="AK784" s="97">
        <f>AJ784*$AE$23</f>
        <v>0.42553191489361702</v>
      </c>
    </row>
    <row r="785" spans="1:37" ht="25.4" customHeight="1" thickTop="1" thickBot="1" x14ac:dyDescent="0.3">
      <c r="A785" s="323" t="s">
        <v>624</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4">
        <f>'Art. 121'!AF755</f>
        <v>2</v>
      </c>
      <c r="AE785" s="95">
        <f>IF(AG785=1,AK785,AG785)</f>
        <v>0.42553191489361702</v>
      </c>
      <c r="AF785">
        <f>AD785/2</f>
        <v>1</v>
      </c>
      <c r="AG785" s="92">
        <f>IF(AND(AF785&gt;=0,AF785&lt;=1),1,"No aplica")</f>
        <v>1</v>
      </c>
      <c r="AH785" s="96">
        <f>AD785/(AG785*2)</f>
        <v>1</v>
      </c>
      <c r="AI785" s="97">
        <f>IF(AG785=1,AG785/$AG$786,"No aplica")</f>
        <v>0.2</v>
      </c>
      <c r="AJ785" s="97">
        <f>AF785*AI785</f>
        <v>0.2</v>
      </c>
      <c r="AK785" s="97">
        <f>AJ785*$AE$23</f>
        <v>0.42553191489361702</v>
      </c>
    </row>
    <row r="786" spans="1:37" ht="25.4" customHeight="1" thickTop="1" x14ac:dyDescent="0.25">
      <c r="A786" s="321" t="s">
        <v>2076</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5">
        <f>SUM(AE779:AE785)</f>
        <v>2.1276595744680851</v>
      </c>
      <c r="AF786" s="65"/>
      <c r="AG786" s="98">
        <f>SUM(AG781:AG785)</f>
        <v>5</v>
      </c>
      <c r="AH786" s="99"/>
      <c r="AI786" s="100"/>
      <c r="AJ786" s="100"/>
      <c r="AK786" s="100"/>
    </row>
    <row r="787" spans="1:37" ht="25.4" customHeight="1" x14ac:dyDescent="0.25">
      <c r="A787" s="308" t="s">
        <v>2077</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625</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2" t="s">
        <v>76</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69" t="s">
        <v>99</v>
      </c>
      <c r="AE793" s="113" t="s">
        <v>9</v>
      </c>
      <c r="AF793" s="92" t="s">
        <v>1988</v>
      </c>
      <c r="AG793" s="92" t="s">
        <v>1989</v>
      </c>
      <c r="AH793" s="92" t="s">
        <v>1990</v>
      </c>
      <c r="AI793" s="93" t="s">
        <v>1991</v>
      </c>
      <c r="AJ793" s="92"/>
      <c r="AK793" s="93" t="s">
        <v>1992</v>
      </c>
    </row>
    <row r="794" spans="1:37" ht="25.4" customHeight="1" thickTop="1" thickBot="1" x14ac:dyDescent="0.3">
      <c r="A794" s="323" t="s">
        <v>627</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4">
        <f>'Art. 121'!AF764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4" customHeight="1" thickTop="1" thickBot="1" x14ac:dyDescent="0.3">
      <c r="A795" s="323" t="s">
        <v>141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23" t="s">
        <v>628</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23" t="s">
        <v>629</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23" t="s">
        <v>630</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23" t="s">
        <v>631</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23" t="s">
        <v>632</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23" t="s">
        <v>633</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23" t="s">
        <v>634</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23" t="s">
        <v>635</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23" t="s">
        <v>636</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23" t="s">
        <v>637</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23" t="s">
        <v>638</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23" t="s">
        <v>639</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23" t="s">
        <v>640</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23" t="s">
        <v>641</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4" customHeight="1" thickTop="1" thickBot="1" x14ac:dyDescent="0.3">
      <c r="A810" s="323" t="s">
        <v>642</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4" customHeight="1" thickTop="1" thickBot="1" x14ac:dyDescent="0.3">
      <c r="A811" s="323" t="s">
        <v>643</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4" customHeight="1" thickTop="1" thickBot="1" x14ac:dyDescent="0.3">
      <c r="A812" s="323" t="s">
        <v>644</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4" customHeight="1" thickTop="1" thickBot="1" x14ac:dyDescent="0.3">
      <c r="A813" s="323" t="s">
        <v>645</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23" t="s">
        <v>646</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23" t="s">
        <v>647</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23" t="s">
        <v>648</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23" t="s">
        <v>649</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23" t="s">
        <v>650</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23" t="s">
        <v>651</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23" t="s">
        <v>652</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23" t="s">
        <v>653</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23" t="s">
        <v>654</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23" t="s">
        <v>655</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23" t="s">
        <v>656</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23" t="s">
        <v>657</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23" t="s">
        <v>658</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4" customHeight="1" thickTop="1" thickBot="1" x14ac:dyDescent="0.3">
      <c r="A827" s="323" t="s">
        <v>659</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4" customHeight="1" thickTop="1" thickBot="1" x14ac:dyDescent="0.3">
      <c r="A828" s="323" t="s">
        <v>660</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4" customHeight="1" thickTop="1" thickBot="1" x14ac:dyDescent="0.3">
      <c r="A829" s="323" t="s">
        <v>661</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4">
        <f>'Art. 121'!AF799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4" customHeight="1" thickTop="1" thickBot="1" x14ac:dyDescent="0.3">
      <c r="A830" s="323" t="s">
        <v>662</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4">
        <f>'Art. 121'!AF800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4" customHeight="1" thickTop="1" thickBot="1" x14ac:dyDescent="0.3">
      <c r="A831" s="323" t="s">
        <v>663</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4">
        <f>'Art. 121'!AF801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4" customHeight="1" thickTop="1" thickBot="1" x14ac:dyDescent="0.3">
      <c r="A832" s="323" t="s">
        <v>664</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4">
        <f>'Art. 121'!AF802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4" customHeight="1" thickTop="1" thickBot="1" x14ac:dyDescent="0.3">
      <c r="A833" s="323" t="s">
        <v>665</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4">
        <f>'Art. 121'!AF803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4" customHeight="1" thickTop="1" thickBot="1" x14ac:dyDescent="0.3">
      <c r="A834" s="323" t="s">
        <v>666</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4">
        <f>'Art. 121'!AF804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4" customHeight="1" thickTop="1" thickBot="1" x14ac:dyDescent="0.3">
      <c r="A835" s="323" t="s">
        <v>667</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4">
        <f>'Art. 121'!AF805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4" customHeight="1" thickTop="1" thickBot="1" x14ac:dyDescent="0.3">
      <c r="A836" s="323" t="s">
        <v>668</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4">
        <f>'Art. 121'!AF806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4" customHeight="1" thickTop="1" thickBot="1" x14ac:dyDescent="0.3">
      <c r="A837" s="323" t="s">
        <v>669</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4">
        <f>'Art. 121'!AF807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4" customHeight="1" thickTop="1" thickBot="1" x14ac:dyDescent="0.3">
      <c r="A838" s="323" t="s">
        <v>670</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4">
        <f>'Art. 121'!AF808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4" customHeight="1" thickTop="1" thickBot="1" x14ac:dyDescent="0.3">
      <c r="A839" s="323" t="s">
        <v>671</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4">
        <f>'Art. 121'!AF809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4" customHeight="1" thickTop="1" thickBot="1" x14ac:dyDescent="0.3">
      <c r="A840" s="323" t="s">
        <v>672</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4">
        <f>'Art. 121'!AF810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4" customHeight="1" thickTop="1" thickBot="1" x14ac:dyDescent="0.3">
      <c r="A841" s="323" t="s">
        <v>673</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4">
        <f>'Art. 121'!AF811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4" customHeight="1" thickTop="1" thickBot="1" x14ac:dyDescent="0.3">
      <c r="A842" s="323" t="s">
        <v>674</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4">
        <f>'Art. 121'!AF812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4" customHeight="1" thickTop="1" thickBot="1" x14ac:dyDescent="0.3">
      <c r="A843" s="323" t="s">
        <v>675</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4">
        <f>'Art. 121'!AF813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4" customHeight="1" thickTop="1" thickBot="1" x14ac:dyDescent="0.3">
      <c r="A844" s="323" t="s">
        <v>676</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4">
        <f>'Art. 121'!AF814</f>
        <v>2</v>
      </c>
      <c r="AE844" s="95">
        <f t="shared" si="146"/>
        <v>3.7993920972644375E-2</v>
      </c>
      <c r="AF844">
        <f t="shared" si="147"/>
        <v>1</v>
      </c>
      <c r="AG844" s="92">
        <f t="shared" si="148"/>
        <v>1</v>
      </c>
      <c r="AH844" s="96">
        <f t="shared" si="149"/>
        <v>1</v>
      </c>
      <c r="AI844" s="97">
        <f t="shared" si="150"/>
        <v>1.7857142857142856E-2</v>
      </c>
      <c r="AJ844" s="97">
        <f t="shared" si="151"/>
        <v>1.7857142857142856E-2</v>
      </c>
      <c r="AK844" s="97">
        <f t="shared" si="152"/>
        <v>3.7993920972644375E-2</v>
      </c>
    </row>
    <row r="845" spans="1:37" ht="25.4" customHeight="1" thickTop="1" thickBot="1" x14ac:dyDescent="0.3">
      <c r="A845" s="323" t="s">
        <v>677</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4">
        <f>'Art. 121'!AF815</f>
        <v>2</v>
      </c>
      <c r="AE845" s="95">
        <f t="shared" si="146"/>
        <v>3.7993920972644375E-2</v>
      </c>
      <c r="AF845">
        <f t="shared" si="147"/>
        <v>1</v>
      </c>
      <c r="AG845" s="92">
        <f t="shared" si="148"/>
        <v>1</v>
      </c>
      <c r="AH845" s="96">
        <f t="shared" si="149"/>
        <v>1</v>
      </c>
      <c r="AI845" s="97">
        <f t="shared" si="150"/>
        <v>1.7857142857142856E-2</v>
      </c>
      <c r="AJ845" s="97">
        <f t="shared" si="151"/>
        <v>1.7857142857142856E-2</v>
      </c>
      <c r="AK845" s="97">
        <f t="shared" si="152"/>
        <v>3.7993920972644375E-2</v>
      </c>
    </row>
    <row r="846" spans="1:37" ht="25.4" customHeight="1" thickTop="1" thickBot="1" x14ac:dyDescent="0.3">
      <c r="A846" s="323" t="s">
        <v>678</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4">
        <f>'Art. 121'!AF816</f>
        <v>2</v>
      </c>
      <c r="AE846" s="95">
        <f t="shared" si="146"/>
        <v>3.7993920972644375E-2</v>
      </c>
      <c r="AF846">
        <f t="shared" si="147"/>
        <v>1</v>
      </c>
      <c r="AG846" s="92">
        <f t="shared" si="148"/>
        <v>1</v>
      </c>
      <c r="AH846" s="96">
        <f t="shared" si="149"/>
        <v>1</v>
      </c>
      <c r="AI846" s="97">
        <f t="shared" si="150"/>
        <v>1.7857142857142856E-2</v>
      </c>
      <c r="AJ846" s="97">
        <f t="shared" si="151"/>
        <v>1.7857142857142856E-2</v>
      </c>
      <c r="AK846" s="97">
        <f t="shared" si="152"/>
        <v>3.7993920972644375E-2</v>
      </c>
    </row>
    <row r="847" spans="1:37" ht="25.4" customHeight="1" thickTop="1" thickBot="1" x14ac:dyDescent="0.3">
      <c r="A847" s="323" t="s">
        <v>679</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4">
        <f>'Art. 121'!AF817</f>
        <v>2</v>
      </c>
      <c r="AE847" s="95">
        <f t="shared" si="146"/>
        <v>3.7993920972644375E-2</v>
      </c>
      <c r="AF847">
        <f t="shared" si="147"/>
        <v>1</v>
      </c>
      <c r="AG847" s="92">
        <f t="shared" si="148"/>
        <v>1</v>
      </c>
      <c r="AH847" s="96">
        <f t="shared" si="149"/>
        <v>1</v>
      </c>
      <c r="AI847" s="97">
        <f t="shared" si="150"/>
        <v>1.7857142857142856E-2</v>
      </c>
      <c r="AJ847" s="97">
        <f t="shared" si="151"/>
        <v>1.7857142857142856E-2</v>
      </c>
      <c r="AK847" s="97">
        <f t="shared" si="152"/>
        <v>3.7993920972644375E-2</v>
      </c>
    </row>
    <row r="848" spans="1:37" ht="25.4" customHeight="1" thickTop="1" thickBot="1" x14ac:dyDescent="0.3">
      <c r="A848" s="323" t="s">
        <v>680</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4">
        <f>'Art. 121'!AF818</f>
        <v>2</v>
      </c>
      <c r="AE848" s="95">
        <f t="shared" si="146"/>
        <v>3.7993920972644375E-2</v>
      </c>
      <c r="AF848">
        <f t="shared" si="147"/>
        <v>1</v>
      </c>
      <c r="AG848" s="92">
        <f t="shared" si="148"/>
        <v>1</v>
      </c>
      <c r="AH848" s="96">
        <f t="shared" si="149"/>
        <v>1</v>
      </c>
      <c r="AI848" s="97">
        <f t="shared" si="150"/>
        <v>1.7857142857142856E-2</v>
      </c>
      <c r="AJ848" s="97">
        <f t="shared" si="151"/>
        <v>1.7857142857142856E-2</v>
      </c>
      <c r="AK848" s="97">
        <f t="shared" si="152"/>
        <v>3.7993920972644375E-2</v>
      </c>
    </row>
    <row r="849" spans="1:37" ht="25.4" customHeight="1" thickTop="1" thickBot="1" x14ac:dyDescent="0.3">
      <c r="A849" s="323" t="s">
        <v>681</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4">
        <f>'Art. 121'!AF819</f>
        <v>2</v>
      </c>
      <c r="AE849" s="95">
        <f t="shared" si="146"/>
        <v>3.7993920972644375E-2</v>
      </c>
      <c r="AF849">
        <f t="shared" si="147"/>
        <v>1</v>
      </c>
      <c r="AG849" s="92">
        <f t="shared" si="148"/>
        <v>1</v>
      </c>
      <c r="AH849" s="96">
        <f t="shared" si="149"/>
        <v>1</v>
      </c>
      <c r="AI849" s="97">
        <f t="shared" si="150"/>
        <v>1.7857142857142856E-2</v>
      </c>
      <c r="AJ849" s="97">
        <f t="shared" si="151"/>
        <v>1.7857142857142856E-2</v>
      </c>
      <c r="AK849" s="97">
        <f t="shared" si="152"/>
        <v>3.7993920972644375E-2</v>
      </c>
    </row>
    <row r="850" spans="1:37" ht="25.4" customHeight="1" thickTop="1" x14ac:dyDescent="0.25">
      <c r="A850" s="321" t="s">
        <v>2078</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5">
        <f>SUM(AE794:AE849)</f>
        <v>2.1276595744680846</v>
      </c>
      <c r="AF850" s="65"/>
      <c r="AG850" s="98">
        <f>SUM(AG794:AG849)</f>
        <v>56</v>
      </c>
      <c r="AH850" s="99"/>
      <c r="AI850" s="100"/>
      <c r="AJ850" s="100"/>
      <c r="AK850" s="100"/>
    </row>
    <row r="851" spans="1:37" ht="25.4" customHeight="1" x14ac:dyDescent="0.25">
      <c r="A851" s="308" t="s">
        <v>2079</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5">
        <f>AE850/$AE$23*100</f>
        <v>99.999999999999972</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2" t="s">
        <v>111</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11" t="s">
        <v>99</v>
      </c>
      <c r="AE853" s="112" t="s">
        <v>9</v>
      </c>
      <c r="AF853" s="92" t="s">
        <v>1988</v>
      </c>
      <c r="AG853" s="92" t="s">
        <v>1989</v>
      </c>
      <c r="AH853" s="92" t="s">
        <v>1990</v>
      </c>
      <c r="AI853" s="93" t="s">
        <v>1991</v>
      </c>
      <c r="AJ853" s="92"/>
      <c r="AK853" s="93" t="s">
        <v>1992</v>
      </c>
    </row>
    <row r="854" spans="1:37" ht="25.4" customHeight="1" thickTop="1" thickBot="1" x14ac:dyDescent="0.3">
      <c r="A854" s="323" t="s">
        <v>682</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4">
        <f>'Art. 121'!AF822</f>
        <v>2</v>
      </c>
      <c r="AE854" s="95">
        <f>IF(AG854=1,AK854,AG854)</f>
        <v>0.42553191489361702</v>
      </c>
      <c r="AF854">
        <f>AD854/2</f>
        <v>1</v>
      </c>
      <c r="AG854" s="92">
        <f>IF(AND(AF854&gt;=0,AF854&lt;=1),1,"No aplica")</f>
        <v>1</v>
      </c>
      <c r="AH854" s="96">
        <f>AD854/(AG854*2)</f>
        <v>1</v>
      </c>
      <c r="AI854" s="97">
        <f>IF(AG854=1,AG854/$AG$859,"No aplica")</f>
        <v>0.2</v>
      </c>
      <c r="AJ854" s="97">
        <f>AF854*AI854</f>
        <v>0.2</v>
      </c>
      <c r="AK854" s="97">
        <f>AJ854*$AE$23</f>
        <v>0.42553191489361702</v>
      </c>
    </row>
    <row r="855" spans="1:37" ht="25.4" customHeight="1" thickTop="1" thickBot="1" x14ac:dyDescent="0.3">
      <c r="A855" s="323" t="s">
        <v>683</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4">
        <f>'Art. 121'!AF823</f>
        <v>2</v>
      </c>
      <c r="AE855" s="95">
        <f>IF(AG855=1,AK855,AG855)</f>
        <v>0.42553191489361702</v>
      </c>
      <c r="AF855">
        <f>AD855/2</f>
        <v>1</v>
      </c>
      <c r="AG855" s="92">
        <f>IF(AND(AF855&gt;=0,AF855&lt;=1),1,"No aplica")</f>
        <v>1</v>
      </c>
      <c r="AH855" s="96">
        <f>AD855/(AG855*2)</f>
        <v>1</v>
      </c>
      <c r="AI855" s="97">
        <f>IF(AG855=1,AG855/$AG$859,"No aplica")</f>
        <v>0.2</v>
      </c>
      <c r="AJ855" s="97">
        <f>AF855*AI855</f>
        <v>0.2</v>
      </c>
      <c r="AK855" s="97">
        <f>AJ855*$AE$23</f>
        <v>0.42553191489361702</v>
      </c>
    </row>
    <row r="856" spans="1:37" ht="25.4" customHeight="1" thickTop="1" thickBot="1" x14ac:dyDescent="0.3">
      <c r="A856" s="323" t="s">
        <v>684</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4">
        <f>'Art. 121'!AF824</f>
        <v>2</v>
      </c>
      <c r="AE856" s="95">
        <f>IF(AG856=1,AK856,AG856)</f>
        <v>0.42553191489361702</v>
      </c>
      <c r="AF856">
        <f>AD856/2</f>
        <v>1</v>
      </c>
      <c r="AG856" s="92">
        <f>IF(AND(AF856&gt;=0,AF856&lt;=1),1,"No aplica")</f>
        <v>1</v>
      </c>
      <c r="AH856" s="96">
        <f>AD856/(AG856*2)</f>
        <v>1</v>
      </c>
      <c r="AI856" s="97">
        <f>IF(AG856=1,AG856/$AG$859,"No aplica")</f>
        <v>0.2</v>
      </c>
      <c r="AJ856" s="97">
        <f>AF856*AI856</f>
        <v>0.2</v>
      </c>
      <c r="AK856" s="97">
        <f>AJ856*$AE$23</f>
        <v>0.42553191489361702</v>
      </c>
    </row>
    <row r="857" spans="1:37" ht="25.4" customHeight="1" thickTop="1" thickBot="1" x14ac:dyDescent="0.3">
      <c r="A857" s="323" t="s">
        <v>685</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4">
        <f>'Art. 121'!AF825</f>
        <v>2</v>
      </c>
      <c r="AE857" s="95">
        <f>IF(AG857=1,AK857,AG857)</f>
        <v>0.42553191489361702</v>
      </c>
      <c r="AF857">
        <f>AD857/2</f>
        <v>1</v>
      </c>
      <c r="AG857" s="92">
        <f>IF(AND(AF857&gt;=0,AF857&lt;=1),1,"No aplica")</f>
        <v>1</v>
      </c>
      <c r="AH857" s="96">
        <f>AD857/(AG857*2)</f>
        <v>1</v>
      </c>
      <c r="AI857" s="97">
        <f>IF(AG857=1,AG857/$AG$859,"No aplica")</f>
        <v>0.2</v>
      </c>
      <c r="AJ857" s="97">
        <f>AF857*AI857</f>
        <v>0.2</v>
      </c>
      <c r="AK857" s="97">
        <f>AJ857*$AE$23</f>
        <v>0.42553191489361702</v>
      </c>
    </row>
    <row r="858" spans="1:37" ht="25.4" customHeight="1" thickTop="1" thickBot="1" x14ac:dyDescent="0.3">
      <c r="A858" s="323" t="s">
        <v>686</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4">
        <f>'Art. 121'!AF826</f>
        <v>2</v>
      </c>
      <c r="AE858" s="95">
        <f>IF(AG858=1,AK858,AG858)</f>
        <v>0.42553191489361702</v>
      </c>
      <c r="AF858">
        <f>AD858/2</f>
        <v>1</v>
      </c>
      <c r="AG858" s="92">
        <f>IF(AND(AF858&gt;=0,AF858&lt;=1),1,"No aplica")</f>
        <v>1</v>
      </c>
      <c r="AH858" s="96">
        <f>AD858/(AG858*2)</f>
        <v>1</v>
      </c>
      <c r="AI858" s="97">
        <f>IF(AG858=1,AG858/$AG$859,"No aplica")</f>
        <v>0.2</v>
      </c>
      <c r="AJ858" s="97">
        <f>AF858*AI858</f>
        <v>0.2</v>
      </c>
      <c r="AK858" s="97">
        <f>AJ858*$AE$23</f>
        <v>0.42553191489361702</v>
      </c>
    </row>
    <row r="859" spans="1:37" ht="25.4" customHeight="1" thickTop="1" x14ac:dyDescent="0.25">
      <c r="A859" s="321" t="s">
        <v>2080</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5">
        <f>SUM(AE852:AE858)</f>
        <v>2.1276595744680851</v>
      </c>
      <c r="AF859" s="65"/>
      <c r="AG859" s="98">
        <f>SUM(AG854:AG858)</f>
        <v>5</v>
      </c>
      <c r="AH859" s="99"/>
      <c r="AI859" s="100"/>
      <c r="AJ859" s="100"/>
      <c r="AK859" s="100"/>
    </row>
    <row r="860" spans="1:37" ht="25.4" customHeight="1" x14ac:dyDescent="0.25">
      <c r="A860" s="308" t="s">
        <v>2081</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2082</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2" t="s">
        <v>76</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69" t="s">
        <v>99</v>
      </c>
      <c r="AE866" s="113" t="s">
        <v>9</v>
      </c>
      <c r="AF866" s="92" t="s">
        <v>1988</v>
      </c>
      <c r="AG866" s="92" t="s">
        <v>1989</v>
      </c>
      <c r="AH866" s="92" t="s">
        <v>1990</v>
      </c>
      <c r="AI866" s="93" t="s">
        <v>1991</v>
      </c>
      <c r="AJ866" s="92"/>
      <c r="AK866" s="93" t="s">
        <v>1992</v>
      </c>
    </row>
    <row r="867" spans="1:37" ht="25.4" customHeight="1" thickTop="1" thickBot="1" x14ac:dyDescent="0.3">
      <c r="A867" s="323" t="s">
        <v>101</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4">
        <f>'Art. 121'!AF835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4" customHeight="1" thickTop="1" thickBot="1" x14ac:dyDescent="0.3">
      <c r="A868" s="323" t="s">
        <v>141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4">
        <f>'Art. 121'!AF836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4" customHeight="1" thickTop="1" thickBot="1" x14ac:dyDescent="0.3">
      <c r="A869" s="323" t="s">
        <v>689</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4">
        <f>'Art. 121'!AF837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4" customHeight="1" thickTop="1" thickBot="1" x14ac:dyDescent="0.3">
      <c r="A870" s="323" t="s">
        <v>690</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4">
        <f>'Art. 121'!AF838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4" customHeight="1" thickTop="1" thickBot="1" x14ac:dyDescent="0.3">
      <c r="A871" s="323" t="s">
        <v>691</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4">
        <f>'Art. 121'!AF839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4" customHeight="1" thickTop="1" thickBot="1" x14ac:dyDescent="0.3">
      <c r="A872" s="323" t="s">
        <v>693</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4">
        <f>'Art. 121'!AF840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4" customHeight="1" thickTop="1" thickBot="1" x14ac:dyDescent="0.3">
      <c r="A873" s="323" t="s">
        <v>694</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4">
        <f>'Art. 121'!AF841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4" customHeight="1" thickTop="1" thickBot="1" x14ac:dyDescent="0.3">
      <c r="A874" s="323" t="s">
        <v>695</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4">
        <f>'Art. 121'!AF842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4" customHeight="1" thickTop="1" thickBot="1" x14ac:dyDescent="0.3">
      <c r="A875" s="323" t="s">
        <v>696</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4">
        <f>'Art. 121'!AF843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4" customHeight="1" thickTop="1" thickBot="1" x14ac:dyDescent="0.3">
      <c r="A876" s="323" t="s">
        <v>697</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4">
        <f>'Art. 121'!AF844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4" customHeight="1" thickTop="1" x14ac:dyDescent="0.25">
      <c r="A877" s="321" t="s">
        <v>2083</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5">
        <f>SUM(AE867:AE876)</f>
        <v>2.1276595744680855</v>
      </c>
      <c r="AF877" s="65"/>
      <c r="AG877" s="98">
        <f>SUM(AG867:AG876)</f>
        <v>10</v>
      </c>
      <c r="AH877" s="99"/>
      <c r="AI877" s="100"/>
      <c r="AJ877" s="100"/>
      <c r="AK877" s="100"/>
    </row>
    <row r="878" spans="1:37" ht="25.4" customHeight="1" x14ac:dyDescent="0.25">
      <c r="A878" s="308" t="s">
        <v>2084</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2" t="s">
        <v>111</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11" t="s">
        <v>99</v>
      </c>
      <c r="AE880" s="112" t="s">
        <v>9</v>
      </c>
      <c r="AF880" s="92" t="s">
        <v>1988</v>
      </c>
      <c r="AG880" s="92" t="s">
        <v>1989</v>
      </c>
      <c r="AH880" s="92" t="s">
        <v>1990</v>
      </c>
      <c r="AI880" s="93" t="s">
        <v>1991</v>
      </c>
      <c r="AJ880" s="92"/>
      <c r="AK880" s="93" t="s">
        <v>1992</v>
      </c>
    </row>
    <row r="881" spans="1:37" ht="25.4" customHeight="1" thickTop="1" thickBot="1" x14ac:dyDescent="0.3">
      <c r="A881" s="323" t="s">
        <v>698</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4">
        <f>'Art. 121'!AF847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4" customHeight="1" thickTop="1" thickBot="1" x14ac:dyDescent="0.3">
      <c r="A882" s="323" t="s">
        <v>699</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4">
        <f>'Art. 121'!AF848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4" customHeight="1" thickTop="1" thickBot="1" x14ac:dyDescent="0.3">
      <c r="A883" s="323" t="s">
        <v>700</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4">
        <f>'Art. 121'!AF849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4" customHeight="1" thickTop="1" thickBot="1" x14ac:dyDescent="0.3">
      <c r="A884" s="323" t="s">
        <v>701</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4">
        <f>'Art. 121'!AF850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4" customHeight="1" thickTop="1" thickBot="1" x14ac:dyDescent="0.3">
      <c r="A885" s="323" t="s">
        <v>702</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4">
        <f>'Art. 121'!AF851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4" customHeight="1" thickTop="1" x14ac:dyDescent="0.25">
      <c r="A886" s="321" t="s">
        <v>2085</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5">
        <f>SUM(AE879:AE885)</f>
        <v>2.1276595744680851</v>
      </c>
      <c r="AF886" s="65"/>
      <c r="AG886" s="98">
        <f>SUM(AG881:AG885)</f>
        <v>5</v>
      </c>
      <c r="AH886" s="99"/>
      <c r="AI886" s="100"/>
      <c r="AJ886" s="100"/>
      <c r="AK886" s="100"/>
    </row>
    <row r="887" spans="1:37" ht="25.4" customHeight="1" x14ac:dyDescent="0.25">
      <c r="A887" s="308" t="s">
        <v>2086</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703</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2" t="s">
        <v>76</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69" t="s">
        <v>99</v>
      </c>
      <c r="AE893" s="113" t="s">
        <v>9</v>
      </c>
      <c r="AF893" s="92" t="s">
        <v>1988</v>
      </c>
      <c r="AG893" s="92" t="s">
        <v>1989</v>
      </c>
      <c r="AH893" s="92" t="s">
        <v>1990</v>
      </c>
      <c r="AI893" s="93" t="s">
        <v>1991</v>
      </c>
      <c r="AJ893" s="92"/>
      <c r="AK893" s="93" t="s">
        <v>1992</v>
      </c>
    </row>
    <row r="894" spans="1:37" ht="25.4" customHeight="1" thickTop="1" thickBot="1" x14ac:dyDescent="0.3">
      <c r="A894" s="284" t="s">
        <v>705</v>
      </c>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94">
        <f>'Art. 121'!AF860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4" customHeight="1" thickTop="1" x14ac:dyDescent="0.25">
      <c r="A895" s="321" t="s">
        <v>1993</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5">
        <f>SUM(AE888:AE894)</f>
        <v>2.1276595744680851</v>
      </c>
      <c r="AF895" s="65"/>
      <c r="AG895" s="98">
        <f>SUM(AG894)</f>
        <v>1</v>
      </c>
      <c r="AH895" s="99"/>
      <c r="AI895" s="100"/>
      <c r="AJ895" s="100"/>
      <c r="AK895" s="100"/>
    </row>
    <row r="896" spans="1:37" ht="25.4" customHeight="1" x14ac:dyDescent="0.25">
      <c r="A896" s="308" t="s">
        <v>1994</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2" t="s">
        <v>77</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11" t="s">
        <v>99</v>
      </c>
      <c r="AE898" s="112" t="s">
        <v>9</v>
      </c>
      <c r="AF898" s="92" t="s">
        <v>1988</v>
      </c>
      <c r="AG898" s="92" t="s">
        <v>1989</v>
      </c>
      <c r="AH898" s="92" t="s">
        <v>1990</v>
      </c>
      <c r="AI898" s="93" t="s">
        <v>1991</v>
      </c>
      <c r="AJ898" s="92"/>
      <c r="AK898" s="93" t="s">
        <v>1992</v>
      </c>
    </row>
    <row r="899" spans="1:37" ht="25.4" customHeight="1" thickTop="1" thickBot="1" x14ac:dyDescent="0.3">
      <c r="A899" s="323" t="s">
        <v>706</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4">
        <f>'Art. 121'!AF863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4" customHeight="1" thickTop="1" thickBot="1" x14ac:dyDescent="0.3">
      <c r="A900" s="323" t="s">
        <v>707</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4">
        <f>'Art. 121'!AF864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4" customHeight="1" thickTop="1" thickBot="1" x14ac:dyDescent="0.3">
      <c r="A901" s="323" t="s">
        <v>708</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4">
        <f>'Art. 121'!AF865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4" customHeight="1" thickTop="1" thickBot="1" x14ac:dyDescent="0.3">
      <c r="A902" s="323" t="s">
        <v>709</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4">
        <f>'Art. 121'!AF866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4" customHeight="1" thickTop="1" thickBot="1" x14ac:dyDescent="0.3">
      <c r="A903" s="323" t="s">
        <v>710</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4">
        <f>'Art. 121'!AF867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4" customHeight="1" thickTop="1" x14ac:dyDescent="0.25">
      <c r="A904" s="321" t="s">
        <v>2087</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5">
        <f>SUM(AE899:AE903)</f>
        <v>2.1276595744680851</v>
      </c>
      <c r="AF904" s="65"/>
      <c r="AG904" s="98">
        <f>SUM(AG899:AG903)</f>
        <v>5</v>
      </c>
      <c r="AH904" s="99"/>
      <c r="AI904" s="100"/>
      <c r="AJ904" s="100"/>
      <c r="AK904" s="100"/>
    </row>
    <row r="905" spans="1:37" ht="25.4" customHeight="1" x14ac:dyDescent="0.25">
      <c r="A905" s="308" t="s">
        <v>2088</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711</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2" t="s">
        <v>76</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69" t="s">
        <v>99</v>
      </c>
      <c r="AE911" s="113" t="s">
        <v>9</v>
      </c>
      <c r="AF911" s="92" t="s">
        <v>1988</v>
      </c>
      <c r="AG911" s="92" t="s">
        <v>1989</v>
      </c>
      <c r="AH911" s="92" t="s">
        <v>1990</v>
      </c>
      <c r="AI911" s="93" t="s">
        <v>1991</v>
      </c>
      <c r="AJ911" s="92"/>
      <c r="AK911" s="93" t="s">
        <v>1992</v>
      </c>
    </row>
    <row r="912" spans="1:37" ht="25.4" customHeight="1" thickTop="1" thickBot="1" x14ac:dyDescent="0.3">
      <c r="A912" s="323" t="s">
        <v>101</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4">
        <f>'Art. 121'!AF876</f>
        <v>2</v>
      </c>
      <c r="AE912" s="95">
        <f t="shared" ref="AE912:AE937" si="166">IF(AG912=1,AK912,AG912)</f>
        <v>8.1833060556464818E-2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8.1833060556464818E-2</v>
      </c>
    </row>
    <row r="913" spans="1:37" ht="25.4" customHeight="1" thickTop="1" thickBot="1" x14ac:dyDescent="0.3">
      <c r="A913" s="323" t="s">
        <v>141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4">
        <f>'Art. 121'!AF877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4" customHeight="1" thickTop="1" thickBot="1" x14ac:dyDescent="0.3">
      <c r="A914" s="323" t="s">
        <v>713</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4">
        <f>'Art. 121'!AF878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4" customHeight="1" thickTop="1" thickBot="1" x14ac:dyDescent="0.3">
      <c r="A915" s="323" t="s">
        <v>714</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4">
        <f>'Art. 121'!AF879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4" customHeight="1" thickTop="1" thickBot="1" x14ac:dyDescent="0.3">
      <c r="A916" s="323" t="s">
        <v>715</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4">
        <f>'Art. 121'!AF880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4" customHeight="1" thickTop="1" thickBot="1" x14ac:dyDescent="0.3">
      <c r="A917" s="323" t="s">
        <v>716</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4">
        <f>'Art. 121'!AF881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4" customHeight="1" thickTop="1" thickBot="1" x14ac:dyDescent="0.3">
      <c r="A918" s="323" t="s">
        <v>717</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4">
        <f>'Art. 121'!AF882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4" customHeight="1" thickTop="1" thickBot="1" x14ac:dyDescent="0.3">
      <c r="A919" s="323" t="s">
        <v>718</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4">
        <f>'Art. 121'!AF883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4" customHeight="1" thickTop="1" thickBot="1" x14ac:dyDescent="0.3">
      <c r="A920" s="323" t="s">
        <v>719</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4">
        <f>'Art. 121'!AF884</f>
        <v>2</v>
      </c>
      <c r="AE920" s="95">
        <f t="shared" si="166"/>
        <v>8.1833060556464818E-2</v>
      </c>
      <c r="AF920">
        <f t="shared" si="167"/>
        <v>1</v>
      </c>
      <c r="AG920" s="92">
        <f t="shared" si="168"/>
        <v>1</v>
      </c>
      <c r="AH920" s="96">
        <f t="shared" si="169"/>
        <v>1</v>
      </c>
      <c r="AI920" s="97">
        <f t="shared" si="170"/>
        <v>3.8461538461538464E-2</v>
      </c>
      <c r="AJ920" s="97">
        <f t="shared" si="171"/>
        <v>3.8461538461538464E-2</v>
      </c>
      <c r="AK920" s="97">
        <f t="shared" si="172"/>
        <v>8.1833060556464818E-2</v>
      </c>
    </row>
    <row r="921" spans="1:37" ht="25.4" customHeight="1" thickTop="1" thickBot="1" x14ac:dyDescent="0.3">
      <c r="A921" s="323" t="s">
        <v>720</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4">
        <f>'Art. 121'!AF885</f>
        <v>2</v>
      </c>
      <c r="AE921" s="95">
        <f t="shared" si="166"/>
        <v>8.1833060556464818E-2</v>
      </c>
      <c r="AF921">
        <f t="shared" si="167"/>
        <v>1</v>
      </c>
      <c r="AG921" s="92">
        <f t="shared" si="168"/>
        <v>1</v>
      </c>
      <c r="AH921" s="96">
        <f t="shared" si="169"/>
        <v>1</v>
      </c>
      <c r="AI921" s="97">
        <f t="shared" si="170"/>
        <v>3.8461538461538464E-2</v>
      </c>
      <c r="AJ921" s="97">
        <f t="shared" si="171"/>
        <v>3.8461538461538464E-2</v>
      </c>
      <c r="AK921" s="97">
        <f t="shared" si="172"/>
        <v>8.1833060556464818E-2</v>
      </c>
    </row>
    <row r="922" spans="1:37" ht="25.4" customHeight="1" thickTop="1" thickBot="1" x14ac:dyDescent="0.3">
      <c r="A922" s="323" t="s">
        <v>721</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4">
        <f>'Art. 121'!AF886</f>
        <v>2</v>
      </c>
      <c r="AE922" s="95">
        <f t="shared" si="166"/>
        <v>8.1833060556464818E-2</v>
      </c>
      <c r="AF922">
        <f t="shared" si="167"/>
        <v>1</v>
      </c>
      <c r="AG922" s="92">
        <f t="shared" si="168"/>
        <v>1</v>
      </c>
      <c r="AH922" s="96">
        <f t="shared" si="169"/>
        <v>1</v>
      </c>
      <c r="AI922" s="97">
        <f t="shared" si="170"/>
        <v>3.8461538461538464E-2</v>
      </c>
      <c r="AJ922" s="97">
        <f t="shared" si="171"/>
        <v>3.8461538461538464E-2</v>
      </c>
      <c r="AK922" s="97">
        <f t="shared" si="172"/>
        <v>8.1833060556464818E-2</v>
      </c>
    </row>
    <row r="923" spans="1:37" ht="25.4" customHeight="1" thickTop="1" thickBot="1" x14ac:dyDescent="0.3">
      <c r="A923" s="323" t="s">
        <v>722</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4">
        <f>'Art. 121'!AF887</f>
        <v>2</v>
      </c>
      <c r="AE923" s="95">
        <f t="shared" si="166"/>
        <v>8.1833060556464818E-2</v>
      </c>
      <c r="AF923">
        <f t="shared" si="167"/>
        <v>1</v>
      </c>
      <c r="AG923" s="92">
        <f t="shared" si="168"/>
        <v>1</v>
      </c>
      <c r="AH923" s="96">
        <f t="shared" si="169"/>
        <v>1</v>
      </c>
      <c r="AI923" s="97">
        <f t="shared" si="170"/>
        <v>3.8461538461538464E-2</v>
      </c>
      <c r="AJ923" s="97">
        <f t="shared" si="171"/>
        <v>3.8461538461538464E-2</v>
      </c>
      <c r="AK923" s="97">
        <f t="shared" si="172"/>
        <v>8.1833060556464818E-2</v>
      </c>
    </row>
    <row r="924" spans="1:37" ht="25.4" customHeight="1" thickTop="1" thickBot="1" x14ac:dyDescent="0.3">
      <c r="A924" s="323" t="s">
        <v>723</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4">
        <f>'Art. 121'!AF888</f>
        <v>2</v>
      </c>
      <c r="AE924" s="95">
        <f t="shared" si="166"/>
        <v>8.1833060556464818E-2</v>
      </c>
      <c r="AF924">
        <f t="shared" si="167"/>
        <v>1</v>
      </c>
      <c r="AG924" s="92">
        <f t="shared" si="168"/>
        <v>1</v>
      </c>
      <c r="AH924" s="96">
        <f t="shared" si="169"/>
        <v>1</v>
      </c>
      <c r="AI924" s="97">
        <f t="shared" si="170"/>
        <v>3.8461538461538464E-2</v>
      </c>
      <c r="AJ924" s="97">
        <f t="shared" si="171"/>
        <v>3.8461538461538464E-2</v>
      </c>
      <c r="AK924" s="97">
        <f t="shared" si="172"/>
        <v>8.1833060556464818E-2</v>
      </c>
    </row>
    <row r="925" spans="1:37" ht="25.4" customHeight="1" thickTop="1" thickBot="1" x14ac:dyDescent="0.3">
      <c r="A925" s="323" t="s">
        <v>724</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4">
        <f>'Art. 121'!AF889</f>
        <v>2</v>
      </c>
      <c r="AE925" s="95">
        <f t="shared" si="166"/>
        <v>8.1833060556464818E-2</v>
      </c>
      <c r="AF925">
        <f t="shared" si="167"/>
        <v>1</v>
      </c>
      <c r="AG925" s="92">
        <f t="shared" si="168"/>
        <v>1</v>
      </c>
      <c r="AH925" s="96">
        <f t="shared" si="169"/>
        <v>1</v>
      </c>
      <c r="AI925" s="97">
        <f t="shared" si="170"/>
        <v>3.8461538461538464E-2</v>
      </c>
      <c r="AJ925" s="97">
        <f t="shared" si="171"/>
        <v>3.8461538461538464E-2</v>
      </c>
      <c r="AK925" s="97">
        <f t="shared" si="172"/>
        <v>8.1833060556464818E-2</v>
      </c>
    </row>
    <row r="926" spans="1:37" ht="25.4" customHeight="1" thickTop="1" thickBot="1" x14ac:dyDescent="0.3">
      <c r="A926" s="323" t="s">
        <v>725</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4">
        <f>'Art. 121'!AF890</f>
        <v>2</v>
      </c>
      <c r="AE926" s="95">
        <f t="shared" si="166"/>
        <v>8.1833060556464818E-2</v>
      </c>
      <c r="AF926">
        <f t="shared" si="167"/>
        <v>1</v>
      </c>
      <c r="AG926" s="92">
        <f t="shared" si="168"/>
        <v>1</v>
      </c>
      <c r="AH926" s="96">
        <f t="shared" si="169"/>
        <v>1</v>
      </c>
      <c r="AI926" s="97">
        <f t="shared" si="170"/>
        <v>3.8461538461538464E-2</v>
      </c>
      <c r="AJ926" s="97">
        <f t="shared" si="171"/>
        <v>3.8461538461538464E-2</v>
      </c>
      <c r="AK926" s="97">
        <f t="shared" si="172"/>
        <v>8.1833060556464818E-2</v>
      </c>
    </row>
    <row r="927" spans="1:37" ht="25.4" customHeight="1" thickTop="1" thickBot="1" x14ac:dyDescent="0.3">
      <c r="A927" s="323" t="s">
        <v>726</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4">
        <f>'Art. 121'!AF891</f>
        <v>2</v>
      </c>
      <c r="AE927" s="95">
        <f t="shared" si="166"/>
        <v>8.1833060556464818E-2</v>
      </c>
      <c r="AF927">
        <f t="shared" si="167"/>
        <v>1</v>
      </c>
      <c r="AG927" s="92">
        <f t="shared" si="168"/>
        <v>1</v>
      </c>
      <c r="AH927" s="96">
        <f t="shared" si="169"/>
        <v>1</v>
      </c>
      <c r="AI927" s="97">
        <f t="shared" si="170"/>
        <v>3.8461538461538464E-2</v>
      </c>
      <c r="AJ927" s="97">
        <f t="shared" si="171"/>
        <v>3.8461538461538464E-2</v>
      </c>
      <c r="AK927" s="97">
        <f t="shared" si="172"/>
        <v>8.1833060556464818E-2</v>
      </c>
    </row>
    <row r="928" spans="1:37" ht="25.4" customHeight="1" thickTop="1" thickBot="1" x14ac:dyDescent="0.3">
      <c r="A928" s="323" t="s">
        <v>727</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4">
        <f>'Art. 121'!AF892</f>
        <v>2</v>
      </c>
      <c r="AE928" s="95">
        <f t="shared" si="166"/>
        <v>8.1833060556464818E-2</v>
      </c>
      <c r="AF928">
        <f t="shared" si="167"/>
        <v>1</v>
      </c>
      <c r="AG928" s="92">
        <f t="shared" si="168"/>
        <v>1</v>
      </c>
      <c r="AH928" s="96">
        <f t="shared" si="169"/>
        <v>1</v>
      </c>
      <c r="AI928" s="97">
        <f t="shared" si="170"/>
        <v>3.8461538461538464E-2</v>
      </c>
      <c r="AJ928" s="97">
        <f t="shared" si="171"/>
        <v>3.8461538461538464E-2</v>
      </c>
      <c r="AK928" s="97">
        <f t="shared" si="172"/>
        <v>8.1833060556464818E-2</v>
      </c>
    </row>
    <row r="929" spans="1:37" ht="25.4" customHeight="1" thickTop="1" thickBot="1" x14ac:dyDescent="0.3">
      <c r="A929" s="323" t="s">
        <v>728</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4">
        <f>'Art. 121'!AF893</f>
        <v>2</v>
      </c>
      <c r="AE929" s="95">
        <f t="shared" si="166"/>
        <v>8.1833060556464818E-2</v>
      </c>
      <c r="AF929">
        <f t="shared" si="167"/>
        <v>1</v>
      </c>
      <c r="AG929" s="92">
        <f t="shared" si="168"/>
        <v>1</v>
      </c>
      <c r="AH929" s="96">
        <f t="shared" si="169"/>
        <v>1</v>
      </c>
      <c r="AI929" s="97">
        <f t="shared" si="170"/>
        <v>3.8461538461538464E-2</v>
      </c>
      <c r="AJ929" s="97">
        <f t="shared" si="171"/>
        <v>3.8461538461538464E-2</v>
      </c>
      <c r="AK929" s="97">
        <f t="shared" si="172"/>
        <v>8.1833060556464818E-2</v>
      </c>
    </row>
    <row r="930" spans="1:37" ht="25.4" customHeight="1" thickTop="1" thickBot="1" x14ac:dyDescent="0.3">
      <c r="A930" s="323" t="s">
        <v>729</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4">
        <f>'Art. 121'!AF894</f>
        <v>2</v>
      </c>
      <c r="AE930" s="95">
        <f t="shared" si="166"/>
        <v>8.1833060556464818E-2</v>
      </c>
      <c r="AF930">
        <f t="shared" si="167"/>
        <v>1</v>
      </c>
      <c r="AG930" s="92">
        <f t="shared" si="168"/>
        <v>1</v>
      </c>
      <c r="AH930" s="96">
        <f t="shared" si="169"/>
        <v>1</v>
      </c>
      <c r="AI930" s="97">
        <f t="shared" si="170"/>
        <v>3.8461538461538464E-2</v>
      </c>
      <c r="AJ930" s="97">
        <f t="shared" si="171"/>
        <v>3.8461538461538464E-2</v>
      </c>
      <c r="AK930" s="97">
        <f t="shared" si="172"/>
        <v>8.1833060556464818E-2</v>
      </c>
    </row>
    <row r="931" spans="1:37" ht="25.4" customHeight="1" thickTop="1" thickBot="1" x14ac:dyDescent="0.3">
      <c r="A931" s="323" t="s">
        <v>730</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4">
        <f>'Art. 121'!AF895</f>
        <v>2</v>
      </c>
      <c r="AE931" s="95">
        <f t="shared" si="166"/>
        <v>8.1833060556464818E-2</v>
      </c>
      <c r="AF931">
        <f t="shared" si="167"/>
        <v>1</v>
      </c>
      <c r="AG931" s="92">
        <f t="shared" si="168"/>
        <v>1</v>
      </c>
      <c r="AH931" s="96">
        <f t="shared" si="169"/>
        <v>1</v>
      </c>
      <c r="AI931" s="97">
        <f t="shared" si="170"/>
        <v>3.8461538461538464E-2</v>
      </c>
      <c r="AJ931" s="97">
        <f t="shared" si="171"/>
        <v>3.8461538461538464E-2</v>
      </c>
      <c r="AK931" s="97">
        <f t="shared" si="172"/>
        <v>8.1833060556464818E-2</v>
      </c>
    </row>
    <row r="932" spans="1:37" ht="25.4" customHeight="1" thickTop="1" thickBot="1" x14ac:dyDescent="0.3">
      <c r="A932" s="323" t="s">
        <v>731</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4">
        <f>'Art. 121'!AF896</f>
        <v>2</v>
      </c>
      <c r="AE932" s="95">
        <f t="shared" si="166"/>
        <v>8.1833060556464818E-2</v>
      </c>
      <c r="AF932">
        <f t="shared" si="167"/>
        <v>1</v>
      </c>
      <c r="AG932" s="92">
        <f t="shared" si="168"/>
        <v>1</v>
      </c>
      <c r="AH932" s="96">
        <f t="shared" si="169"/>
        <v>1</v>
      </c>
      <c r="AI932" s="97">
        <f t="shared" si="170"/>
        <v>3.8461538461538464E-2</v>
      </c>
      <c r="AJ932" s="97">
        <f t="shared" si="171"/>
        <v>3.8461538461538464E-2</v>
      </c>
      <c r="AK932" s="97">
        <f t="shared" si="172"/>
        <v>8.1833060556464818E-2</v>
      </c>
    </row>
    <row r="933" spans="1:37" ht="25.4" customHeight="1" thickTop="1" thickBot="1" x14ac:dyDescent="0.3">
      <c r="A933" s="323" t="s">
        <v>732</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4">
        <f>'Art. 121'!AF897</f>
        <v>2</v>
      </c>
      <c r="AE933" s="95">
        <f t="shared" si="166"/>
        <v>8.1833060556464818E-2</v>
      </c>
      <c r="AF933">
        <f t="shared" si="167"/>
        <v>1</v>
      </c>
      <c r="AG933" s="92">
        <f t="shared" si="168"/>
        <v>1</v>
      </c>
      <c r="AH933" s="96">
        <f t="shared" si="169"/>
        <v>1</v>
      </c>
      <c r="AI933" s="97">
        <f t="shared" si="170"/>
        <v>3.8461538461538464E-2</v>
      </c>
      <c r="AJ933" s="97">
        <f t="shared" si="171"/>
        <v>3.8461538461538464E-2</v>
      </c>
      <c r="AK933" s="97">
        <f t="shared" si="172"/>
        <v>8.1833060556464818E-2</v>
      </c>
    </row>
    <row r="934" spans="1:37" ht="25.4" customHeight="1" thickTop="1" thickBot="1" x14ac:dyDescent="0.3">
      <c r="A934" s="323" t="s">
        <v>733</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4">
        <f>'Art. 121'!AF898</f>
        <v>2</v>
      </c>
      <c r="AE934" s="95">
        <f t="shared" si="166"/>
        <v>8.1833060556464818E-2</v>
      </c>
      <c r="AF934">
        <f t="shared" si="167"/>
        <v>1</v>
      </c>
      <c r="AG934" s="92">
        <f t="shared" si="168"/>
        <v>1</v>
      </c>
      <c r="AH934" s="96">
        <f t="shared" si="169"/>
        <v>1</v>
      </c>
      <c r="AI934" s="97">
        <f t="shared" si="170"/>
        <v>3.8461538461538464E-2</v>
      </c>
      <c r="AJ934" s="97">
        <f t="shared" si="171"/>
        <v>3.8461538461538464E-2</v>
      </c>
      <c r="AK934" s="97">
        <f t="shared" si="172"/>
        <v>8.1833060556464818E-2</v>
      </c>
    </row>
    <row r="935" spans="1:37" ht="25.4" customHeight="1" thickTop="1" thickBot="1" x14ac:dyDescent="0.3">
      <c r="A935" s="323" t="s">
        <v>734</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4">
        <f>'Art. 121'!AF899</f>
        <v>2</v>
      </c>
      <c r="AE935" s="95">
        <f t="shared" si="166"/>
        <v>8.1833060556464818E-2</v>
      </c>
      <c r="AF935">
        <f t="shared" si="167"/>
        <v>1</v>
      </c>
      <c r="AG935" s="92">
        <f t="shared" si="168"/>
        <v>1</v>
      </c>
      <c r="AH935" s="96">
        <f t="shared" si="169"/>
        <v>1</v>
      </c>
      <c r="AI935" s="97">
        <f t="shared" si="170"/>
        <v>3.8461538461538464E-2</v>
      </c>
      <c r="AJ935" s="97">
        <f t="shared" si="171"/>
        <v>3.8461538461538464E-2</v>
      </c>
      <c r="AK935" s="97">
        <f t="shared" si="172"/>
        <v>8.1833060556464818E-2</v>
      </c>
    </row>
    <row r="936" spans="1:37" ht="25.4" customHeight="1" thickTop="1" thickBot="1" x14ac:dyDescent="0.3">
      <c r="A936" s="323" t="s">
        <v>735</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4">
        <f>'Art. 121'!AF900</f>
        <v>2</v>
      </c>
      <c r="AE936" s="95">
        <f t="shared" si="166"/>
        <v>8.1833060556464818E-2</v>
      </c>
      <c r="AF936">
        <f t="shared" si="167"/>
        <v>1</v>
      </c>
      <c r="AG936" s="92">
        <f t="shared" si="168"/>
        <v>1</v>
      </c>
      <c r="AH936" s="96">
        <f t="shared" si="169"/>
        <v>1</v>
      </c>
      <c r="AI936" s="97">
        <f t="shared" si="170"/>
        <v>3.8461538461538464E-2</v>
      </c>
      <c r="AJ936" s="97">
        <f t="shared" si="171"/>
        <v>3.8461538461538464E-2</v>
      </c>
      <c r="AK936" s="97">
        <f t="shared" si="172"/>
        <v>8.1833060556464818E-2</v>
      </c>
    </row>
    <row r="937" spans="1:37" ht="25.4" customHeight="1" thickTop="1" thickBot="1" x14ac:dyDescent="0.3">
      <c r="A937" s="323" t="s">
        <v>736</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4">
        <f>'Art. 121'!AF901</f>
        <v>2</v>
      </c>
      <c r="AE937" s="95">
        <f t="shared" si="166"/>
        <v>8.1833060556464818E-2</v>
      </c>
      <c r="AF937">
        <f t="shared" si="167"/>
        <v>1</v>
      </c>
      <c r="AG937" s="92">
        <f t="shared" si="168"/>
        <v>1</v>
      </c>
      <c r="AH937" s="96">
        <f t="shared" si="169"/>
        <v>1</v>
      </c>
      <c r="AI937" s="97">
        <f t="shared" si="170"/>
        <v>3.8461538461538464E-2</v>
      </c>
      <c r="AJ937" s="97">
        <f t="shared" si="171"/>
        <v>3.8461538461538464E-2</v>
      </c>
      <c r="AK937" s="97">
        <f t="shared" si="172"/>
        <v>8.1833060556464818E-2</v>
      </c>
    </row>
    <row r="938" spans="1:37" ht="25.4" customHeight="1" thickTop="1" x14ac:dyDescent="0.25">
      <c r="A938" s="321" t="s">
        <v>2089</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5">
        <f>SUM(AE912:AE937)</f>
        <v>2.1276595744680846</v>
      </c>
      <c r="AF938" s="65"/>
      <c r="AG938" s="98">
        <f>SUM(AG912:AG937)</f>
        <v>26</v>
      </c>
      <c r="AH938" s="99"/>
      <c r="AI938" s="100"/>
      <c r="AJ938" s="100"/>
      <c r="AK938" s="100"/>
    </row>
    <row r="939" spans="1:37" ht="25.4" customHeight="1" x14ac:dyDescent="0.25">
      <c r="A939" s="308" t="s">
        <v>2090</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5">
        <f>AE938/$AE$23*100</f>
        <v>99.999999999999972</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2" t="s">
        <v>111</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11" t="s">
        <v>99</v>
      </c>
      <c r="AE941" s="112" t="s">
        <v>9</v>
      </c>
      <c r="AF941" s="92" t="s">
        <v>1988</v>
      </c>
      <c r="AG941" s="92" t="s">
        <v>1989</v>
      </c>
      <c r="AH941" s="92" t="s">
        <v>1990</v>
      </c>
      <c r="AI941" s="93" t="s">
        <v>1991</v>
      </c>
      <c r="AJ941" s="92"/>
      <c r="AK941" s="93" t="s">
        <v>1992</v>
      </c>
    </row>
    <row r="942" spans="1:37" ht="25.4" customHeight="1" thickTop="1" thickBot="1" x14ac:dyDescent="0.3">
      <c r="A942" s="323" t="s">
        <v>737</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4">
        <f>'Art. 121'!AF904</f>
        <v>2</v>
      </c>
      <c r="AE942" s="95">
        <f>IF(AG942=1,AK942,AG942)</f>
        <v>0.42553191489361702</v>
      </c>
      <c r="AF942">
        <f>AD942/2</f>
        <v>1</v>
      </c>
      <c r="AG942" s="92">
        <f>IF(AND(AF942&gt;=0,AF942&lt;=1),1,"No aplica")</f>
        <v>1</v>
      </c>
      <c r="AH942" s="96">
        <f>AD942/(AG942*2)</f>
        <v>1</v>
      </c>
      <c r="AI942" s="97">
        <f>IF(AG942=1,AG942/$AG$947,"No aplica")</f>
        <v>0.2</v>
      </c>
      <c r="AJ942" s="97">
        <f>AF942*AI942</f>
        <v>0.2</v>
      </c>
      <c r="AK942" s="97">
        <f>AJ942*$AE$23</f>
        <v>0.42553191489361702</v>
      </c>
    </row>
    <row r="943" spans="1:37" ht="25.4" customHeight="1" thickTop="1" thickBot="1" x14ac:dyDescent="0.3">
      <c r="A943" s="323" t="s">
        <v>738</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4">
        <f>'Art. 121'!AF905</f>
        <v>2</v>
      </c>
      <c r="AE943" s="95">
        <f>IF(AG943=1,AK943,AG943)</f>
        <v>0.42553191489361702</v>
      </c>
      <c r="AF943">
        <f>AD943/2</f>
        <v>1</v>
      </c>
      <c r="AG943" s="92">
        <f>IF(AND(AF943&gt;=0,AF943&lt;=1),1,"No aplica")</f>
        <v>1</v>
      </c>
      <c r="AH943" s="96">
        <f>AD943/(AG943*2)</f>
        <v>1</v>
      </c>
      <c r="AI943" s="97">
        <f>IF(AG943=1,AG943/$AG$947,"No aplica")</f>
        <v>0.2</v>
      </c>
      <c r="AJ943" s="97">
        <f>AF943*AI943</f>
        <v>0.2</v>
      </c>
      <c r="AK943" s="97">
        <f>AJ943*$AE$23</f>
        <v>0.42553191489361702</v>
      </c>
    </row>
    <row r="944" spans="1:37" ht="25.4" customHeight="1" thickTop="1" thickBot="1" x14ac:dyDescent="0.3">
      <c r="A944" s="323" t="s">
        <v>739</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4">
        <f>'Art. 121'!AF906</f>
        <v>2</v>
      </c>
      <c r="AE944" s="95">
        <f>IF(AG944=1,AK944,AG944)</f>
        <v>0.42553191489361702</v>
      </c>
      <c r="AF944">
        <f>AD944/2</f>
        <v>1</v>
      </c>
      <c r="AG944" s="92">
        <f>IF(AND(AF944&gt;=0,AF944&lt;=1),1,"No aplica")</f>
        <v>1</v>
      </c>
      <c r="AH944" s="96">
        <f>AD944/(AG944*2)</f>
        <v>1</v>
      </c>
      <c r="AI944" s="97">
        <f>IF(AG944=1,AG944/$AG$947,"No aplica")</f>
        <v>0.2</v>
      </c>
      <c r="AJ944" s="97">
        <f>AF944*AI944</f>
        <v>0.2</v>
      </c>
      <c r="AK944" s="97">
        <f>AJ944*$AE$23</f>
        <v>0.42553191489361702</v>
      </c>
    </row>
    <row r="945" spans="1:37" ht="25.4" customHeight="1" thickTop="1" thickBot="1" x14ac:dyDescent="0.3">
      <c r="A945" s="323" t="s">
        <v>740</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4">
        <f>'Art. 121'!AF907</f>
        <v>2</v>
      </c>
      <c r="AE945" s="95">
        <f>IF(AG945=1,AK945,AG945)</f>
        <v>0.42553191489361702</v>
      </c>
      <c r="AF945">
        <f>AD945/2</f>
        <v>1</v>
      </c>
      <c r="AG945" s="92">
        <f>IF(AND(AF945&gt;=0,AF945&lt;=1),1,"No aplica")</f>
        <v>1</v>
      </c>
      <c r="AH945" s="96">
        <f>AD945/(AG945*2)</f>
        <v>1</v>
      </c>
      <c r="AI945" s="97">
        <f>IF(AG945=1,AG945/$AG$947,"No aplica")</f>
        <v>0.2</v>
      </c>
      <c r="AJ945" s="97">
        <f>AF945*AI945</f>
        <v>0.2</v>
      </c>
      <c r="AK945" s="97">
        <f>AJ945*$AE$23</f>
        <v>0.42553191489361702</v>
      </c>
    </row>
    <row r="946" spans="1:37" ht="25.4" customHeight="1" thickTop="1" thickBot="1" x14ac:dyDescent="0.3">
      <c r="A946" s="323" t="s">
        <v>741</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4">
        <f>'Art. 121'!AF908</f>
        <v>2</v>
      </c>
      <c r="AE946" s="95">
        <f>IF(AG946=1,AK946,AG946)</f>
        <v>0.42553191489361702</v>
      </c>
      <c r="AF946">
        <f>AD946/2</f>
        <v>1</v>
      </c>
      <c r="AG946" s="92">
        <f>IF(AND(AF946&gt;=0,AF946&lt;=1),1,"No aplica")</f>
        <v>1</v>
      </c>
      <c r="AH946" s="96">
        <f>AD946/(AG946*2)</f>
        <v>1</v>
      </c>
      <c r="AI946" s="97">
        <f>IF(AG946=1,AG946/$AG$947,"No aplica")</f>
        <v>0.2</v>
      </c>
      <c r="AJ946" s="97">
        <f>AF946*AI946</f>
        <v>0.2</v>
      </c>
      <c r="AK946" s="97">
        <f>AJ946*$AE$23</f>
        <v>0.42553191489361702</v>
      </c>
    </row>
    <row r="947" spans="1:37" ht="25.4" customHeight="1" thickTop="1" x14ac:dyDescent="0.25">
      <c r="A947" s="321" t="s">
        <v>2091</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5">
        <f>SUM(AE940:AE946)</f>
        <v>2.1276595744680851</v>
      </c>
      <c r="AF947" s="65"/>
      <c r="AG947" s="98">
        <f>SUM(AG942:AG946)</f>
        <v>5</v>
      </c>
      <c r="AH947" s="99"/>
      <c r="AI947" s="100"/>
      <c r="AJ947" s="100"/>
      <c r="AK947" s="100"/>
    </row>
    <row r="948" spans="1:37" ht="25.4" customHeight="1" x14ac:dyDescent="0.25">
      <c r="A948" s="308" t="s">
        <v>2092</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742</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2" t="s">
        <v>76</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69" t="s">
        <v>99</v>
      </c>
      <c r="AE954" s="113" t="s">
        <v>9</v>
      </c>
      <c r="AF954" s="92" t="s">
        <v>1988</v>
      </c>
      <c r="AG954" s="92" t="s">
        <v>1989</v>
      </c>
      <c r="AH954" s="92" t="s">
        <v>1990</v>
      </c>
      <c r="AI954" s="93" t="s">
        <v>1991</v>
      </c>
      <c r="AJ954" s="92"/>
      <c r="AK954" s="93" t="s">
        <v>1992</v>
      </c>
    </row>
    <row r="955" spans="1:37" ht="25.4" customHeight="1" thickTop="1" thickBot="1" x14ac:dyDescent="0.3">
      <c r="A955" s="323" t="s">
        <v>744</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4">
        <f>'Art. 121'!AF917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4" customHeight="1" thickTop="1" thickBot="1" x14ac:dyDescent="0.3">
      <c r="A956" s="323" t="s">
        <v>141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4">
        <f>'Art. 121'!AF918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4" customHeight="1" thickTop="1" thickBot="1" x14ac:dyDescent="0.3">
      <c r="A957" s="323" t="s">
        <v>745</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4">
        <f>'Art. 121'!AF919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4" customHeight="1" thickTop="1" thickBot="1" x14ac:dyDescent="0.3">
      <c r="A958" s="323" t="s">
        <v>746</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4">
        <f>'Art. 121'!AF920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4" customHeight="1" thickTop="1" thickBot="1" x14ac:dyDescent="0.3">
      <c r="A959" s="323" t="s">
        <v>747</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4">
        <f>'Art. 121'!AF921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4" customHeight="1" thickTop="1" thickBot="1" x14ac:dyDescent="0.3">
      <c r="A960" s="323" t="s">
        <v>748</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4">
        <f>'Art. 121'!AF922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4" customHeight="1" thickTop="1" thickBot="1" x14ac:dyDescent="0.3">
      <c r="A961" s="323" t="s">
        <v>694</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4">
        <f>'Art. 121'!AF923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4" customHeight="1" thickTop="1" thickBot="1" x14ac:dyDescent="0.3">
      <c r="A962" s="323" t="s">
        <v>749</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4">
        <f>'Art. 121'!AF924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4" customHeight="1" thickTop="1" thickBot="1" x14ac:dyDescent="0.3">
      <c r="A963" s="323" t="s">
        <v>750</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4">
        <f>'Art. 121'!AF925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4" customHeight="1" thickTop="1" thickBot="1" x14ac:dyDescent="0.3">
      <c r="A964" s="323" t="s">
        <v>751</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4">
        <f>'Art. 121'!AF926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4" customHeight="1" thickTop="1" thickBot="1" x14ac:dyDescent="0.3">
      <c r="A965" s="323" t="s">
        <v>752</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4">
        <f>'Art. 121'!AF927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4" customHeight="1" thickTop="1" thickBot="1" x14ac:dyDescent="0.3">
      <c r="A966" s="323" t="s">
        <v>753</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4">
        <f>'Art. 121'!AF928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4" customHeight="1" thickTop="1" thickBot="1" x14ac:dyDescent="0.3">
      <c r="A967" s="323" t="s">
        <v>754</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4">
        <f>'Art. 121'!AF929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4" customHeight="1" thickTop="1" thickBot="1" x14ac:dyDescent="0.3">
      <c r="A968" s="323" t="s">
        <v>755</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4">
        <f>'Art. 121'!AF930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4" customHeight="1" thickTop="1" thickBot="1" x14ac:dyDescent="0.3">
      <c r="A969" s="323" t="s">
        <v>756</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4">
        <f>'Art. 121'!AF931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4" customHeight="1" thickTop="1" thickBot="1" x14ac:dyDescent="0.3">
      <c r="A970" s="323" t="s">
        <v>757</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4">
        <f>'Art. 121'!AF932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4" customHeight="1" thickTop="1" thickBot="1" x14ac:dyDescent="0.3">
      <c r="A971" s="323" t="s">
        <v>758</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4">
        <f>'Art. 121'!AF933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4" customHeight="1" thickTop="1" thickBot="1" x14ac:dyDescent="0.3">
      <c r="A972" s="323" t="s">
        <v>759</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4">
        <f>'Art. 121'!AF934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4" customHeight="1" thickTop="1" thickBot="1" x14ac:dyDescent="0.3">
      <c r="A973" s="323" t="s">
        <v>760</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4">
        <f>'Art. 121'!AF935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4" customHeight="1" thickTop="1" thickBot="1" x14ac:dyDescent="0.3">
      <c r="A974" s="323" t="s">
        <v>761</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4">
        <f>'Art. 121'!AF936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4" customHeight="1" thickTop="1" thickBot="1" x14ac:dyDescent="0.3">
      <c r="A975" s="323" t="s">
        <v>762</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4">
        <f>'Art. 121'!AF937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4" customHeight="1" thickTop="1" thickBot="1" x14ac:dyDescent="0.3">
      <c r="A976" s="323" t="s">
        <v>763</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4">
        <f>'Art. 121'!AF938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4" customHeight="1" thickTop="1" thickBot="1" x14ac:dyDescent="0.3">
      <c r="A977" s="323" t="s">
        <v>764</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4">
        <f>'Art. 121'!AF940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4" customHeight="1" thickTop="1" thickBot="1" x14ac:dyDescent="0.3">
      <c r="A978" s="323" t="s">
        <v>765</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4">
        <f>'Art. 121'!AF941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4" customHeight="1" thickTop="1" thickBot="1" x14ac:dyDescent="0.3">
      <c r="A979" s="323" t="s">
        <v>766</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4">
        <f>'Art. 121'!AF942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4" customHeight="1" thickTop="1" thickBot="1" x14ac:dyDescent="0.3">
      <c r="A980" s="323" t="s">
        <v>767</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4">
        <f>'Art. 121'!AF943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4" customHeight="1" thickTop="1" thickBot="1" x14ac:dyDescent="0.3">
      <c r="A981" s="323" t="s">
        <v>768</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4">
        <f>'Art. 121'!AF944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4" customHeight="1" thickTop="1" thickBot="1" x14ac:dyDescent="0.3">
      <c r="A982" s="323" t="s">
        <v>769</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4">
        <f>'Art. 121'!AF945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4" customHeight="1" thickTop="1" thickBot="1" x14ac:dyDescent="0.3">
      <c r="A983" s="323" t="s">
        <v>770</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4">
        <f>'Art. 121'!AF946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4" customHeight="1" thickTop="1" thickBot="1" x14ac:dyDescent="0.3">
      <c r="A984" s="323" t="s">
        <v>771</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4">
        <f>'Art. 121'!AF947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4" customHeight="1" thickTop="1" thickBot="1" x14ac:dyDescent="0.3">
      <c r="A985" s="323" t="s">
        <v>772</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4">
        <f>'Art. 121'!AF948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4" customHeight="1" thickTop="1" thickBot="1" x14ac:dyDescent="0.3">
      <c r="A986" s="323" t="s">
        <v>773</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4">
        <f>'Art. 121'!AF949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4" customHeight="1" thickTop="1" thickBot="1" x14ac:dyDescent="0.3">
      <c r="A987" s="323" t="s">
        <v>774</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4">
        <f>'Art. 121'!AF950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4" customHeight="1" thickTop="1" thickBot="1" x14ac:dyDescent="0.3">
      <c r="A988" s="323" t="s">
        <v>775</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4">
        <f>'Art. 121'!AF951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4" customHeight="1" thickTop="1" thickBot="1" x14ac:dyDescent="0.3">
      <c r="A989" s="323" t="s">
        <v>776</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4">
        <f>'Art. 121'!AF952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4" customHeight="1" thickTop="1" thickBot="1" x14ac:dyDescent="0.3">
      <c r="A990" s="323" t="s">
        <v>777</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4">
        <f>'Art. 121'!AF953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4" customHeight="1" thickTop="1" thickBot="1" x14ac:dyDescent="0.3">
      <c r="A991" s="323" t="s">
        <v>778</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4">
        <f>'Art. 121'!AF954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4" customHeight="1" thickTop="1" thickBot="1" x14ac:dyDescent="0.3">
      <c r="A992" s="323" t="s">
        <v>779</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4">
        <f>'Art. 121'!AF955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4" customHeight="1" thickTop="1" thickBot="1" x14ac:dyDescent="0.3">
      <c r="A993" s="323" t="s">
        <v>780</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4">
        <f>'Art. 121'!AF956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4" customHeight="1" thickTop="1" thickBot="1" x14ac:dyDescent="0.3">
      <c r="A994" s="323" t="s">
        <v>781</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4">
        <f>'Art. 121'!AF957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4" customHeight="1" thickTop="1" thickBot="1" x14ac:dyDescent="0.3">
      <c r="A995" s="323" t="s">
        <v>782</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4">
        <f>'Art. 121'!AF958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4" customHeight="1" thickTop="1" thickBot="1" x14ac:dyDescent="0.3">
      <c r="A996" s="323" t="s">
        <v>783</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4">
        <f>'Art. 121'!AF959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4" customHeight="1" thickTop="1" thickBot="1" x14ac:dyDescent="0.3">
      <c r="A997" s="323" t="s">
        <v>784</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4">
        <f>'Art. 121'!AF960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4" customHeight="1" thickTop="1" thickBot="1" x14ac:dyDescent="0.3">
      <c r="A998" s="323" t="s">
        <v>785</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4">
        <f>'Art. 121'!AF961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4" customHeight="1" thickTop="1" thickBot="1" x14ac:dyDescent="0.3">
      <c r="A999" s="323" t="s">
        <v>786</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4">
        <f>'Art. 121'!AF962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4" customHeight="1" thickTop="1" thickBot="1" x14ac:dyDescent="0.3">
      <c r="A1000" s="323" t="s">
        <v>787</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4">
        <f>'Art. 121'!AF963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4" customHeight="1" thickTop="1" thickBot="1" x14ac:dyDescent="0.3">
      <c r="A1001" s="323" t="s">
        <v>788</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4">
        <f>'Art. 121'!AF964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4" customHeight="1" thickTop="1" thickBot="1" x14ac:dyDescent="0.3">
      <c r="A1002" s="323" t="s">
        <v>789</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4">
        <f>'Art. 121'!AF965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4" customHeight="1" thickTop="1" thickBot="1" x14ac:dyDescent="0.3">
      <c r="A1003" s="323" t="s">
        <v>790</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4">
        <f>'Art. 121'!AF966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4" customHeight="1" thickTop="1" thickBot="1" x14ac:dyDescent="0.3">
      <c r="A1004" s="323" t="s">
        <v>791</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4">
        <f>'Art. 121'!AF967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4" customHeight="1" thickTop="1" thickBot="1" x14ac:dyDescent="0.3">
      <c r="A1005" s="323" t="s">
        <v>792</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4">
        <f>'Art. 121'!AF968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4" customHeight="1" thickTop="1" thickBot="1" x14ac:dyDescent="0.3">
      <c r="A1006" s="323" t="s">
        <v>793</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4">
        <f>'Art. 121'!AF969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4" customHeight="1" thickTop="1" thickBot="1" x14ac:dyDescent="0.3">
      <c r="A1007" s="323" t="s">
        <v>794</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4">
        <f>'Art. 121'!AF970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4" customHeight="1" thickTop="1" thickBot="1" x14ac:dyDescent="0.3">
      <c r="A1008" s="323" t="s">
        <v>795</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4">
        <f>'Art. 121'!AF971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4" customHeight="1" thickTop="1" thickBot="1" x14ac:dyDescent="0.3">
      <c r="A1009" s="323" t="s">
        <v>796</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4">
        <f>'Art. 121'!AF972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4" customHeight="1" thickTop="1" thickBot="1" x14ac:dyDescent="0.3">
      <c r="A1010" s="323" t="s">
        <v>797</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4">
        <f>'Art. 121'!AF973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4" customHeight="1" thickTop="1" thickBot="1" x14ac:dyDescent="0.3">
      <c r="A1011" s="323" t="s">
        <v>798</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4">
        <f>'Art. 121'!AF974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4" customHeight="1" thickTop="1" thickBot="1" x14ac:dyDescent="0.3">
      <c r="A1012" s="323" t="s">
        <v>799</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4">
        <f>'Art. 121'!AF975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4" customHeight="1" thickTop="1" thickBot="1" x14ac:dyDescent="0.3">
      <c r="A1013" s="323" t="s">
        <v>800</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4">
        <f>'Art. 121'!AF976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4" customHeight="1" thickTop="1" thickBot="1" x14ac:dyDescent="0.3">
      <c r="A1014" s="323" t="s">
        <v>801</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4">
        <f>'Art. 121'!AF976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4" customHeight="1" thickTop="1" thickBot="1" x14ac:dyDescent="0.3">
      <c r="A1015" s="323" t="s">
        <v>802</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4">
        <f>'Art. 121'!AF977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4" customHeight="1" thickTop="1" thickBot="1" x14ac:dyDescent="0.3">
      <c r="A1016" s="323" t="s">
        <v>803</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4">
        <f>'Art. 121'!AF978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4" customHeight="1" thickTop="1" x14ac:dyDescent="0.25">
      <c r="A1017" s="321" t="s">
        <v>2093</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5">
        <f>SUM(AE955:AE1016)</f>
        <v>2.1276595744680864</v>
      </c>
      <c r="AF1017" s="65"/>
      <c r="AG1017" s="98">
        <f>SUM(AG955:AG1016)</f>
        <v>62</v>
      </c>
      <c r="AH1017" s="99"/>
      <c r="AI1017" s="100"/>
      <c r="AJ1017" s="100"/>
      <c r="AK1017" s="100"/>
    </row>
    <row r="1018" spans="1:37" ht="25.4" customHeight="1" x14ac:dyDescent="0.25">
      <c r="A1018" s="308" t="s">
        <v>2094</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5">
        <f>AE1017/$AE$23*100</f>
        <v>100.00000000000007</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2" t="s">
        <v>111</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11" t="s">
        <v>99</v>
      </c>
      <c r="AE1020" s="112" t="s">
        <v>9</v>
      </c>
      <c r="AF1020" s="92" t="s">
        <v>1988</v>
      </c>
      <c r="AG1020" s="92" t="s">
        <v>1989</v>
      </c>
      <c r="AH1020" s="92" t="s">
        <v>1990</v>
      </c>
      <c r="AI1020" s="93" t="s">
        <v>1991</v>
      </c>
      <c r="AJ1020" s="92"/>
      <c r="AK1020" s="93" t="s">
        <v>1992</v>
      </c>
    </row>
    <row r="1021" spans="1:37" ht="25.4" customHeight="1" thickTop="1" thickBot="1" x14ac:dyDescent="0.3">
      <c r="A1021" s="323" t="s">
        <v>804</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4">
        <f>'Art. 121'!AF981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4" customHeight="1" thickTop="1" thickBot="1" x14ac:dyDescent="0.3">
      <c r="A1022" s="323" t="s">
        <v>805</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4">
        <f>'Art. 121'!AF982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4" customHeight="1" thickTop="1" thickBot="1" x14ac:dyDescent="0.3">
      <c r="A1023" s="323" t="s">
        <v>806</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4">
        <f>'Art. 121'!AF983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4" customHeight="1" thickTop="1" thickBot="1" x14ac:dyDescent="0.3">
      <c r="A1024" s="323" t="s">
        <v>807</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4">
        <f>'Art. 121'!AF984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4" customHeight="1" thickTop="1" thickBot="1" x14ac:dyDescent="0.3">
      <c r="A1025" s="323" t="s">
        <v>808</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4">
        <f>'Art. 121'!AF985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4" customHeight="1" thickTop="1" x14ac:dyDescent="0.25">
      <c r="A1026" s="321" t="s">
        <v>2095</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5">
        <f>SUM(AE1019:AE1025)</f>
        <v>2.1276595744680851</v>
      </c>
      <c r="AF1026" s="65"/>
      <c r="AG1026" s="98">
        <f>SUM(AG1021:AG1025)</f>
        <v>5</v>
      </c>
      <c r="AH1026" s="99"/>
      <c r="AI1026" s="100"/>
      <c r="AJ1026" s="100"/>
      <c r="AK1026" s="100"/>
    </row>
    <row r="1027" spans="1:37" ht="25.4" customHeight="1" x14ac:dyDescent="0.25">
      <c r="A1027" s="308" t="s">
        <v>2096</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809</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2" t="s">
        <v>76</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69" t="s">
        <v>99</v>
      </c>
      <c r="AE1033" s="113" t="s">
        <v>9</v>
      </c>
      <c r="AF1033" s="92" t="s">
        <v>1988</v>
      </c>
      <c r="AG1033" s="92" t="s">
        <v>1989</v>
      </c>
      <c r="AH1033" s="92" t="s">
        <v>1990</v>
      </c>
      <c r="AI1033" s="93" t="s">
        <v>1991</v>
      </c>
      <c r="AJ1033" s="92"/>
      <c r="AK1033" s="93" t="s">
        <v>1992</v>
      </c>
    </row>
    <row r="1034" spans="1:37" ht="25.4" customHeight="1" thickTop="1" thickBot="1" x14ac:dyDescent="0.3">
      <c r="A1034" s="323" t="s">
        <v>101</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4">
        <f>'Art. 121'!AF994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4" customHeight="1" thickTop="1" thickBot="1" x14ac:dyDescent="0.3">
      <c r="A1035" s="323" t="s">
        <v>141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4">
        <f>'Art. 121'!AF995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4" customHeight="1" thickTop="1" thickBot="1" x14ac:dyDescent="0.3">
      <c r="A1036" s="323" t="s">
        <v>811</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4">
        <f>'Art. 121'!AF996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4" customHeight="1" thickTop="1" thickBot="1" x14ac:dyDescent="0.3">
      <c r="A1037" s="323" t="s">
        <v>812</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4">
        <f>'Art. 121'!AF997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4" customHeight="1" thickTop="1" thickBot="1" x14ac:dyDescent="0.3">
      <c r="A1038" s="323" t="s">
        <v>813</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4">
        <f>'Art. 121'!AF998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4" customHeight="1" thickTop="1" thickBot="1" x14ac:dyDescent="0.3">
      <c r="A1039" s="323" t="s">
        <v>814</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4">
        <f>'Art. 121'!AF999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4" customHeight="1" thickTop="1" thickBot="1" x14ac:dyDescent="0.3">
      <c r="A1040" s="323" t="s">
        <v>815</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4">
        <f>'Art. 121'!AF1000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4" customHeight="1" thickTop="1" thickBot="1" x14ac:dyDescent="0.3">
      <c r="A1041" s="323" t="s">
        <v>816</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4">
        <f>'Art. 121'!AF1001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4" customHeight="1" thickTop="1" thickBot="1" x14ac:dyDescent="0.3">
      <c r="A1042" s="323" t="s">
        <v>817</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4">
        <f>'Art. 121'!AF1002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4" customHeight="1" thickTop="1" thickBot="1" x14ac:dyDescent="0.3">
      <c r="A1043" s="323" t="s">
        <v>818</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4">
        <f>'Art. 121'!AF1003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4" customHeight="1" thickTop="1" thickBot="1" x14ac:dyDescent="0.3">
      <c r="A1044" s="323" t="s">
        <v>819</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4">
        <f>'Art. 121'!AF1005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4" customHeight="1" thickTop="1" thickBot="1" x14ac:dyDescent="0.3">
      <c r="A1045" s="323" t="s">
        <v>820</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4">
        <f>'Art. 121'!AF1006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4" customHeight="1" thickTop="1" thickBot="1" x14ac:dyDescent="0.3">
      <c r="A1046" s="323" t="s">
        <v>821</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4">
        <f>'Art. 121'!AF1007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4" customHeight="1" thickTop="1" thickBot="1" x14ac:dyDescent="0.3">
      <c r="A1047" s="323" t="s">
        <v>822</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4">
        <f>'Art. 121'!AF1008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4" customHeight="1" thickTop="1" thickBot="1" x14ac:dyDescent="0.3">
      <c r="A1048" s="323" t="s">
        <v>823</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4">
        <f>'Art. 121'!AF1009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4" customHeight="1" thickTop="1" thickBot="1" x14ac:dyDescent="0.3">
      <c r="A1049" s="323" t="s">
        <v>824</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4">
        <f>'Art. 121'!AF1010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4" customHeight="1" thickTop="1" thickBot="1" x14ac:dyDescent="0.3">
      <c r="A1050" s="323" t="s">
        <v>825</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4">
        <f>'Art. 121'!AF1011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4" customHeight="1" thickTop="1" thickBot="1" x14ac:dyDescent="0.3">
      <c r="A1051" s="323" t="s">
        <v>826</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4">
        <f>'Art. 121'!AF1012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4" customHeight="1" thickTop="1" thickBot="1" x14ac:dyDescent="0.3">
      <c r="A1052" s="323" t="s">
        <v>827</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4">
        <f>'Art. 121'!AF1013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4" customHeight="1" thickTop="1" thickBot="1" x14ac:dyDescent="0.3">
      <c r="A1053" s="323" t="s">
        <v>828</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4">
        <f>'Art. 121'!AF1014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4" customHeight="1" thickTop="1" thickBot="1" x14ac:dyDescent="0.3">
      <c r="A1054" s="323" t="s">
        <v>829</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4">
        <f>'Art. 121'!AF1014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4" customHeight="1" thickTop="1" thickBot="1" x14ac:dyDescent="0.3">
      <c r="A1055" s="323" t="s">
        <v>830</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4">
        <f>'Art. 121'!AF1015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4" customHeight="1" thickTop="1" thickBot="1" x14ac:dyDescent="0.3">
      <c r="A1056" s="323" t="s">
        <v>831</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4">
        <f>'Art. 121'!AF1016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4" customHeight="1" thickTop="1" thickBot="1" x14ac:dyDescent="0.3">
      <c r="A1057" s="323" t="s">
        <v>832</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4">
        <f>'Art. 121'!AF1017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4" customHeight="1" thickTop="1" thickBot="1" x14ac:dyDescent="0.3">
      <c r="A1058" s="323" t="s">
        <v>833</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4">
        <f>'Art. 121'!AF1018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4" customHeight="1" thickTop="1" thickBot="1" x14ac:dyDescent="0.3">
      <c r="A1059" s="323" t="s">
        <v>834</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4">
        <f>'Art. 121'!AF1019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4" customHeight="1" thickTop="1" x14ac:dyDescent="0.25">
      <c r="A1060" s="321" t="s">
        <v>2097</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5">
        <f>SUM(AE1034:AE1059)</f>
        <v>2.1276595744680846</v>
      </c>
      <c r="AF1060" s="65"/>
      <c r="AG1060" s="98">
        <f>SUM(AG1034:AG1059)</f>
        <v>26</v>
      </c>
      <c r="AH1060" s="99"/>
      <c r="AI1060" s="100"/>
      <c r="AJ1060" s="100"/>
      <c r="AK1060" s="100"/>
    </row>
    <row r="1061" spans="1:37" ht="25.4" customHeight="1" x14ac:dyDescent="0.25">
      <c r="A1061" s="308" t="s">
        <v>2098</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5">
        <f>AE1060/$AE$23*100</f>
        <v>99.999999999999972</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2" t="s">
        <v>111</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11" t="s">
        <v>99</v>
      </c>
      <c r="AE1063" s="112" t="s">
        <v>9</v>
      </c>
      <c r="AF1063" s="92" t="s">
        <v>1988</v>
      </c>
      <c r="AG1063" s="92" t="s">
        <v>1989</v>
      </c>
      <c r="AH1063" s="92" t="s">
        <v>1990</v>
      </c>
      <c r="AI1063" s="93" t="s">
        <v>1991</v>
      </c>
      <c r="AJ1063" s="92"/>
      <c r="AK1063" s="93" t="s">
        <v>1992</v>
      </c>
    </row>
    <row r="1064" spans="1:37" ht="25.4" customHeight="1" thickTop="1" thickBot="1" x14ac:dyDescent="0.3">
      <c r="A1064" s="323" t="s">
        <v>835</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4">
        <f>'Art. 121'!AF1022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4" customHeight="1" thickTop="1" thickBot="1" x14ac:dyDescent="0.3">
      <c r="A1065" s="323" t="s">
        <v>836</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4">
        <f>'Art. 121'!AF1023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4" customHeight="1" thickTop="1" thickBot="1" x14ac:dyDescent="0.3">
      <c r="A1066" s="323" t="s">
        <v>837</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4">
        <f>'Art. 121'!AF1024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4" customHeight="1" thickTop="1" thickBot="1" x14ac:dyDescent="0.3">
      <c r="A1067" s="323" t="s">
        <v>838</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4">
        <f>'Art. 121'!AF1025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4" customHeight="1" thickTop="1" thickBot="1" x14ac:dyDescent="0.3">
      <c r="A1068" s="323" t="s">
        <v>839</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4">
        <f>'Art. 121'!AF1026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4" customHeight="1" thickTop="1" x14ac:dyDescent="0.25">
      <c r="A1069" s="321" t="s">
        <v>2099</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5">
        <f>SUM(AE1062:AE1068)</f>
        <v>2.1276595744680851</v>
      </c>
      <c r="AF1069" s="65"/>
      <c r="AG1069" s="98">
        <f>SUM(AG1064:AG1068)</f>
        <v>5</v>
      </c>
      <c r="AH1069" s="99"/>
      <c r="AI1069" s="100"/>
      <c r="AJ1069" s="100"/>
      <c r="AK1069" s="100"/>
    </row>
    <row r="1070" spans="1:37" ht="25.4" customHeight="1" x14ac:dyDescent="0.25">
      <c r="A1070" s="308" t="s">
        <v>2100</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840</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2" t="s">
        <v>76</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69" t="s">
        <v>99</v>
      </c>
      <c r="AE1076" s="113" t="s">
        <v>9</v>
      </c>
      <c r="AF1076" s="92" t="s">
        <v>1988</v>
      </c>
      <c r="AG1076" s="92" t="s">
        <v>1989</v>
      </c>
      <c r="AH1076" s="92" t="s">
        <v>1990</v>
      </c>
      <c r="AI1076" s="93" t="s">
        <v>1991</v>
      </c>
      <c r="AJ1076" s="92"/>
      <c r="AK1076" s="93" t="s">
        <v>1992</v>
      </c>
    </row>
    <row r="1077" spans="1:37" ht="25.4" customHeight="1" thickTop="1" thickBot="1" x14ac:dyDescent="0.3">
      <c r="A1077" s="323" t="s">
        <v>101</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4">
        <f>'Art. 121'!AF1035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4" customHeight="1" thickTop="1" thickBot="1" x14ac:dyDescent="0.3">
      <c r="A1078" s="323" t="s">
        <v>141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4">
        <f>'Art. 121'!AF1036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4" customHeight="1" thickTop="1" thickBot="1" x14ac:dyDescent="0.3">
      <c r="A1079" s="323" t="s">
        <v>842</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4">
        <f>'Art. 121'!AF1037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4" customHeight="1" thickTop="1" thickBot="1" x14ac:dyDescent="0.3">
      <c r="A1080" s="323" t="s">
        <v>843</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4">
        <f>'Art. 121'!AF1038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4" customHeight="1" thickTop="1" thickBot="1" x14ac:dyDescent="0.3">
      <c r="A1081" s="323" t="s">
        <v>844</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4">
        <f>'Art. 121'!AF1039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4" customHeight="1" thickTop="1" thickBot="1" x14ac:dyDescent="0.3">
      <c r="A1082" s="323" t="s">
        <v>845</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4">
        <f>'Art. 121'!AF1040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4" customHeight="1" thickTop="1" thickBot="1" x14ac:dyDescent="0.3">
      <c r="A1083" s="323" t="s">
        <v>846</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4">
        <f>'Art. 121'!AF1041</f>
        <v>2</v>
      </c>
      <c r="AE1083" s="95">
        <f t="shared" si="187"/>
        <v>0.13297872340425532</v>
      </c>
      <c r="AF1083">
        <f t="shared" si="188"/>
        <v>1</v>
      </c>
      <c r="AG1083" s="92">
        <f t="shared" si="189"/>
        <v>1</v>
      </c>
      <c r="AH1083" s="96">
        <f t="shared" si="190"/>
        <v>1</v>
      </c>
      <c r="AI1083" s="97">
        <f t="shared" si="191"/>
        <v>6.25E-2</v>
      </c>
      <c r="AJ1083" s="97">
        <f t="shared" si="192"/>
        <v>6.25E-2</v>
      </c>
      <c r="AK1083" s="97">
        <f t="shared" si="193"/>
        <v>0.13297872340425532</v>
      </c>
    </row>
    <row r="1084" spans="1:37" ht="25.4" customHeight="1" thickTop="1" thickBot="1" x14ac:dyDescent="0.3">
      <c r="A1084" s="323" t="s">
        <v>211</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4">
        <f>'Art. 121'!AF1042</f>
        <v>2</v>
      </c>
      <c r="AE1084" s="95">
        <f t="shared" si="187"/>
        <v>0.13297872340425532</v>
      </c>
      <c r="AF1084">
        <f t="shared" si="188"/>
        <v>1</v>
      </c>
      <c r="AG1084" s="92">
        <f t="shared" si="189"/>
        <v>1</v>
      </c>
      <c r="AH1084" s="96">
        <f t="shared" si="190"/>
        <v>1</v>
      </c>
      <c r="AI1084" s="97">
        <f t="shared" si="191"/>
        <v>6.25E-2</v>
      </c>
      <c r="AJ1084" s="97">
        <f t="shared" si="192"/>
        <v>6.25E-2</v>
      </c>
      <c r="AK1084" s="97">
        <f t="shared" si="193"/>
        <v>0.13297872340425532</v>
      </c>
    </row>
    <row r="1085" spans="1:37" ht="25.4" customHeight="1" thickTop="1" thickBot="1" x14ac:dyDescent="0.3">
      <c r="A1085" s="323" t="s">
        <v>847</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4">
        <f>'Art. 121'!AF1043</f>
        <v>2</v>
      </c>
      <c r="AE1085" s="95">
        <f t="shared" si="187"/>
        <v>0.13297872340425532</v>
      </c>
      <c r="AF1085">
        <f t="shared" si="188"/>
        <v>1</v>
      </c>
      <c r="AG1085" s="92">
        <f t="shared" si="189"/>
        <v>1</v>
      </c>
      <c r="AH1085" s="96">
        <f t="shared" si="190"/>
        <v>1</v>
      </c>
      <c r="AI1085" s="97">
        <f t="shared" si="191"/>
        <v>6.25E-2</v>
      </c>
      <c r="AJ1085" s="97">
        <f t="shared" si="192"/>
        <v>6.25E-2</v>
      </c>
      <c r="AK1085" s="97">
        <f t="shared" si="193"/>
        <v>0.13297872340425532</v>
      </c>
    </row>
    <row r="1086" spans="1:37" ht="25.4" customHeight="1" thickTop="1" thickBot="1" x14ac:dyDescent="0.3">
      <c r="A1086" s="323" t="s">
        <v>848</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4">
        <f>'Art. 121'!AF1044</f>
        <v>2</v>
      </c>
      <c r="AE1086" s="95">
        <f t="shared" si="187"/>
        <v>0.13297872340425532</v>
      </c>
      <c r="AF1086">
        <f t="shared" si="188"/>
        <v>1</v>
      </c>
      <c r="AG1086" s="92">
        <f t="shared" si="189"/>
        <v>1</v>
      </c>
      <c r="AH1086" s="96">
        <f t="shared" si="190"/>
        <v>1</v>
      </c>
      <c r="AI1086" s="97">
        <f t="shared" si="191"/>
        <v>6.25E-2</v>
      </c>
      <c r="AJ1086" s="97">
        <f t="shared" si="192"/>
        <v>6.25E-2</v>
      </c>
      <c r="AK1086" s="97">
        <f t="shared" si="193"/>
        <v>0.13297872340425532</v>
      </c>
    </row>
    <row r="1087" spans="1:37" ht="25.4" customHeight="1" thickTop="1" thickBot="1" x14ac:dyDescent="0.3">
      <c r="A1087" s="323" t="s">
        <v>849</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4">
        <f>'Art. 121'!AF1045</f>
        <v>2</v>
      </c>
      <c r="AE1087" s="95">
        <f t="shared" si="187"/>
        <v>0.13297872340425532</v>
      </c>
      <c r="AF1087">
        <f t="shared" si="188"/>
        <v>1</v>
      </c>
      <c r="AG1087" s="92">
        <f t="shared" si="189"/>
        <v>1</v>
      </c>
      <c r="AH1087" s="96">
        <f t="shared" si="190"/>
        <v>1</v>
      </c>
      <c r="AI1087" s="97">
        <f t="shared" si="191"/>
        <v>6.25E-2</v>
      </c>
      <c r="AJ1087" s="97">
        <f t="shared" si="192"/>
        <v>6.25E-2</v>
      </c>
      <c r="AK1087" s="97">
        <f t="shared" si="193"/>
        <v>0.13297872340425532</v>
      </c>
    </row>
    <row r="1088" spans="1:37" ht="25.4" customHeight="1" thickTop="1" thickBot="1" x14ac:dyDescent="0.3">
      <c r="A1088" s="323" t="s">
        <v>850</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4">
        <f>'Art. 121'!AF1046</f>
        <v>2</v>
      </c>
      <c r="AE1088" s="95">
        <f t="shared" si="187"/>
        <v>0.13297872340425532</v>
      </c>
      <c r="AF1088">
        <f t="shared" si="188"/>
        <v>1</v>
      </c>
      <c r="AG1088" s="92">
        <f t="shared" si="189"/>
        <v>1</v>
      </c>
      <c r="AH1088" s="96">
        <f t="shared" si="190"/>
        <v>1</v>
      </c>
      <c r="AI1088" s="97">
        <f t="shared" si="191"/>
        <v>6.25E-2</v>
      </c>
      <c r="AJ1088" s="97">
        <f t="shared" si="192"/>
        <v>6.25E-2</v>
      </c>
      <c r="AK1088" s="97">
        <f t="shared" si="193"/>
        <v>0.13297872340425532</v>
      </c>
    </row>
    <row r="1089" spans="1:37" ht="25.4" customHeight="1" thickTop="1" thickBot="1" x14ac:dyDescent="0.3">
      <c r="A1089" s="323" t="s">
        <v>851</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4">
        <f>'Art. 121'!AF1047</f>
        <v>2</v>
      </c>
      <c r="AE1089" s="95">
        <f t="shared" si="187"/>
        <v>0.13297872340425532</v>
      </c>
      <c r="AF1089">
        <f t="shared" si="188"/>
        <v>1</v>
      </c>
      <c r="AG1089" s="92">
        <f t="shared" si="189"/>
        <v>1</v>
      </c>
      <c r="AH1089" s="96">
        <f t="shared" si="190"/>
        <v>1</v>
      </c>
      <c r="AI1089" s="97">
        <f t="shared" si="191"/>
        <v>6.25E-2</v>
      </c>
      <c r="AJ1089" s="97">
        <f t="shared" si="192"/>
        <v>6.25E-2</v>
      </c>
      <c r="AK1089" s="97">
        <f t="shared" si="193"/>
        <v>0.13297872340425532</v>
      </c>
    </row>
    <row r="1090" spans="1:37" ht="25.4" customHeight="1" thickTop="1" thickBot="1" x14ac:dyDescent="0.3">
      <c r="A1090" s="323" t="s">
        <v>852</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4">
        <f>'Art. 121'!AF1048</f>
        <v>2</v>
      </c>
      <c r="AE1090" s="95">
        <f t="shared" si="187"/>
        <v>0.13297872340425532</v>
      </c>
      <c r="AF1090">
        <f t="shared" si="188"/>
        <v>1</v>
      </c>
      <c r="AG1090" s="92">
        <f t="shared" si="189"/>
        <v>1</v>
      </c>
      <c r="AH1090" s="96">
        <f t="shared" si="190"/>
        <v>1</v>
      </c>
      <c r="AI1090" s="97">
        <f t="shared" si="191"/>
        <v>6.25E-2</v>
      </c>
      <c r="AJ1090" s="97">
        <f t="shared" si="192"/>
        <v>6.25E-2</v>
      </c>
      <c r="AK1090" s="97">
        <f t="shared" si="193"/>
        <v>0.13297872340425532</v>
      </c>
    </row>
    <row r="1091" spans="1:37" ht="25.4" customHeight="1" thickTop="1" thickBot="1" x14ac:dyDescent="0.3">
      <c r="A1091" s="323" t="s">
        <v>853</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4">
        <f>'Art. 121'!AF1049</f>
        <v>2</v>
      </c>
      <c r="AE1091" s="95">
        <f t="shared" si="187"/>
        <v>0.13297872340425532</v>
      </c>
      <c r="AF1091">
        <f t="shared" si="188"/>
        <v>1</v>
      </c>
      <c r="AG1091" s="92">
        <f t="shared" si="189"/>
        <v>1</v>
      </c>
      <c r="AH1091" s="96">
        <f t="shared" si="190"/>
        <v>1</v>
      </c>
      <c r="AI1091" s="97">
        <f t="shared" si="191"/>
        <v>6.25E-2</v>
      </c>
      <c r="AJ1091" s="97">
        <f t="shared" si="192"/>
        <v>6.25E-2</v>
      </c>
      <c r="AK1091" s="97">
        <f t="shared" si="193"/>
        <v>0.13297872340425532</v>
      </c>
    </row>
    <row r="1092" spans="1:37" ht="25.4" customHeight="1" thickTop="1" thickBot="1" x14ac:dyDescent="0.3">
      <c r="A1092" s="323" t="s">
        <v>854</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4">
        <f>'Art. 121'!AF1050</f>
        <v>2</v>
      </c>
      <c r="AE1092" s="95">
        <f t="shared" si="187"/>
        <v>0.13297872340425532</v>
      </c>
      <c r="AF1092">
        <f t="shared" si="188"/>
        <v>1</v>
      </c>
      <c r="AG1092" s="92">
        <f t="shared" si="189"/>
        <v>1</v>
      </c>
      <c r="AH1092" s="96">
        <f t="shared" si="190"/>
        <v>1</v>
      </c>
      <c r="AI1092" s="97">
        <f t="shared" si="191"/>
        <v>6.25E-2</v>
      </c>
      <c r="AJ1092" s="97">
        <f t="shared" si="192"/>
        <v>6.25E-2</v>
      </c>
      <c r="AK1092" s="97">
        <f t="shared" si="193"/>
        <v>0.13297872340425532</v>
      </c>
    </row>
    <row r="1093" spans="1:37" ht="25.4" customHeight="1" thickTop="1" x14ac:dyDescent="0.25">
      <c r="A1093" s="321" t="s">
        <v>2101</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5">
        <f>SUM(AE1077:AE1092)</f>
        <v>2.1276595744680842</v>
      </c>
      <c r="AF1093" s="65"/>
      <c r="AG1093" s="98">
        <f>SUM(AG1077:AG1092)</f>
        <v>16</v>
      </c>
      <c r="AH1093" s="99"/>
      <c r="AI1093" s="100"/>
      <c r="AJ1093" s="100"/>
      <c r="AK1093" s="100"/>
    </row>
    <row r="1094" spans="1:37" ht="25.4" customHeight="1" x14ac:dyDescent="0.25">
      <c r="A1094" s="308" t="s">
        <v>2102</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5">
        <f>AE1093/$AE$23*100</f>
        <v>99.999999999999957</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2" t="s">
        <v>111</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11" t="s">
        <v>99</v>
      </c>
      <c r="AE1096" s="112" t="s">
        <v>9</v>
      </c>
      <c r="AF1096" s="92" t="s">
        <v>1988</v>
      </c>
      <c r="AG1096" s="92" t="s">
        <v>1989</v>
      </c>
      <c r="AH1096" s="92" t="s">
        <v>1990</v>
      </c>
      <c r="AI1096" s="93" t="s">
        <v>1991</v>
      </c>
      <c r="AJ1096" s="92"/>
      <c r="AK1096" s="93" t="s">
        <v>1992</v>
      </c>
    </row>
    <row r="1097" spans="1:37" ht="25.4" customHeight="1" thickTop="1" thickBot="1" x14ac:dyDescent="0.3">
      <c r="A1097" s="323" t="s">
        <v>855</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4">
        <f>'Art. 121'!AF1053</f>
        <v>2</v>
      </c>
      <c r="AE1097" s="95">
        <f>IF(AG1097=1,AK1097,AG1097)</f>
        <v>0.42553191489361702</v>
      </c>
      <c r="AF1097">
        <f>AD1097/2</f>
        <v>1</v>
      </c>
      <c r="AG1097" s="92">
        <f>IF(AND(AF1097&gt;=0,AF1097&lt;=1),1,"No aplica")</f>
        <v>1</v>
      </c>
      <c r="AH1097" s="96">
        <f>AD1097/(AG1097*2)</f>
        <v>1</v>
      </c>
      <c r="AI1097" s="97">
        <f>IF(AG1097=1,AG1097/$AG$1102,"No aplica")</f>
        <v>0.2</v>
      </c>
      <c r="AJ1097" s="97">
        <f>AF1097*AI1097</f>
        <v>0.2</v>
      </c>
      <c r="AK1097" s="97">
        <f>AJ1097*$AE$23</f>
        <v>0.42553191489361702</v>
      </c>
    </row>
    <row r="1098" spans="1:37" ht="25.4" customHeight="1" thickTop="1" thickBot="1" x14ac:dyDescent="0.3">
      <c r="A1098" s="323" t="s">
        <v>200</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4">
        <f>'Art. 121'!AF1054</f>
        <v>2</v>
      </c>
      <c r="AE1098" s="95">
        <f>IF(AG1098=1,AK1098,AG1098)</f>
        <v>0.42553191489361702</v>
      </c>
      <c r="AF1098">
        <f>AD1098/2</f>
        <v>1</v>
      </c>
      <c r="AG1098" s="92">
        <f>IF(AND(AF1098&gt;=0,AF1098&lt;=1),1,"No aplica")</f>
        <v>1</v>
      </c>
      <c r="AH1098" s="96">
        <f>AD1098/(AG1098*2)</f>
        <v>1</v>
      </c>
      <c r="AI1098" s="97">
        <f>IF(AG1098=1,AG1098/$AG$1102,"No aplica")</f>
        <v>0.2</v>
      </c>
      <c r="AJ1098" s="97">
        <f>AF1098*AI1098</f>
        <v>0.2</v>
      </c>
      <c r="AK1098" s="97">
        <f>AJ1098*$AE$23</f>
        <v>0.42553191489361702</v>
      </c>
    </row>
    <row r="1099" spans="1:37" ht="25.4" customHeight="1" thickTop="1" thickBot="1" x14ac:dyDescent="0.3">
      <c r="A1099" s="323" t="s">
        <v>201</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4">
        <f>'Art. 121'!AF1055</f>
        <v>2</v>
      </c>
      <c r="AE1099" s="95">
        <f>IF(AG1099=1,AK1099,AG1099)</f>
        <v>0.42553191489361702</v>
      </c>
      <c r="AF1099">
        <f>AD1099/2</f>
        <v>1</v>
      </c>
      <c r="AG1099" s="92">
        <f>IF(AND(AF1099&gt;=0,AF1099&lt;=1),1,"No aplica")</f>
        <v>1</v>
      </c>
      <c r="AH1099" s="96">
        <f>AD1099/(AG1099*2)</f>
        <v>1</v>
      </c>
      <c r="AI1099" s="97">
        <f>IF(AG1099=1,AG1099/$AG$1102,"No aplica")</f>
        <v>0.2</v>
      </c>
      <c r="AJ1099" s="97">
        <f>AF1099*AI1099</f>
        <v>0.2</v>
      </c>
      <c r="AK1099" s="97">
        <f>AJ1099*$AE$23</f>
        <v>0.42553191489361702</v>
      </c>
    </row>
    <row r="1100" spans="1:37" ht="25.4" customHeight="1" thickTop="1" thickBot="1" x14ac:dyDescent="0.3">
      <c r="A1100" s="323" t="s">
        <v>202</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4">
        <f>'Art. 121'!AF1056</f>
        <v>2</v>
      </c>
      <c r="AE1100" s="95">
        <f>IF(AG1100=1,AK1100,AG1100)</f>
        <v>0.42553191489361702</v>
      </c>
      <c r="AF1100">
        <f>AD1100/2</f>
        <v>1</v>
      </c>
      <c r="AG1100" s="92">
        <f>IF(AND(AF1100&gt;=0,AF1100&lt;=1),1,"No aplica")</f>
        <v>1</v>
      </c>
      <c r="AH1100" s="96">
        <f>AD1100/(AG1100*2)</f>
        <v>1</v>
      </c>
      <c r="AI1100" s="97">
        <f>IF(AG1100=1,AG1100/$AG$1102,"No aplica")</f>
        <v>0.2</v>
      </c>
      <c r="AJ1100" s="97">
        <f>AF1100*AI1100</f>
        <v>0.2</v>
      </c>
      <c r="AK1100" s="97">
        <f>AJ1100*$AE$23</f>
        <v>0.42553191489361702</v>
      </c>
    </row>
    <row r="1101" spans="1:37" ht="25.4" customHeight="1" thickTop="1" thickBot="1" x14ac:dyDescent="0.3">
      <c r="A1101" s="323" t="s">
        <v>856</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4">
        <f>'Art. 121'!AF1057</f>
        <v>2</v>
      </c>
      <c r="AE1101" s="95">
        <f>IF(AG1101=1,AK1101,AG1101)</f>
        <v>0.42553191489361702</v>
      </c>
      <c r="AF1101">
        <f>AD1101/2</f>
        <v>1</v>
      </c>
      <c r="AG1101" s="92">
        <f>IF(AND(AF1101&gt;=0,AF1101&lt;=1),1,"No aplica")</f>
        <v>1</v>
      </c>
      <c r="AH1101" s="96">
        <f>AD1101/(AG1101*2)</f>
        <v>1</v>
      </c>
      <c r="AI1101" s="97">
        <f>IF(AG1101=1,AG1101/$AG$1102,"No aplica")</f>
        <v>0.2</v>
      </c>
      <c r="AJ1101" s="97">
        <f>AF1101*AI1101</f>
        <v>0.2</v>
      </c>
      <c r="AK1101" s="97">
        <f>AJ1101*$AE$23</f>
        <v>0.42553191489361702</v>
      </c>
    </row>
    <row r="1102" spans="1:37" ht="25.4" customHeight="1" thickTop="1" x14ac:dyDescent="0.25">
      <c r="A1102" s="321" t="s">
        <v>2103</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5">
        <f>SUM(AE1095:AE1101)</f>
        <v>2.1276595744680851</v>
      </c>
      <c r="AF1102" s="65"/>
      <c r="AG1102" s="98">
        <f>SUM(AG1097:AG1101)</f>
        <v>5</v>
      </c>
      <c r="AH1102" s="99"/>
      <c r="AI1102" s="100"/>
      <c r="AJ1102" s="100"/>
      <c r="AK1102" s="100"/>
    </row>
    <row r="1103" spans="1:37" ht="25.4" customHeight="1" x14ac:dyDescent="0.25">
      <c r="A1103" s="308" t="s">
        <v>2104</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857</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2" t="s">
        <v>76</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69" t="s">
        <v>99</v>
      </c>
      <c r="AE1109" s="113" t="s">
        <v>9</v>
      </c>
      <c r="AF1109" s="92" t="s">
        <v>1988</v>
      </c>
      <c r="AG1109" s="92" t="s">
        <v>1989</v>
      </c>
      <c r="AH1109" s="92" t="s">
        <v>1990</v>
      </c>
      <c r="AI1109" s="93" t="s">
        <v>1991</v>
      </c>
      <c r="AJ1109" s="92"/>
      <c r="AK1109" s="93" t="s">
        <v>1992</v>
      </c>
    </row>
    <row r="1110" spans="1:37" ht="25.4" customHeight="1" thickTop="1" thickBot="1" x14ac:dyDescent="0.3">
      <c r="A1110" s="323" t="s">
        <v>101</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4">
        <f>'Art. 121'!AF1066</f>
        <v>2</v>
      </c>
      <c r="AE1110" s="95">
        <f t="shared" ref="AE1110:AE1131" si="194">IF(AG1110=1,AK1110,AG1110)</f>
        <v>9.6711798839458421E-2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9.6711798839458421E-2</v>
      </c>
    </row>
    <row r="1111" spans="1:37" ht="25.4" customHeight="1" thickTop="1" thickBot="1" x14ac:dyDescent="0.3">
      <c r="A1111" s="323" t="s">
        <v>141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4">
        <f>'Art. 121'!AF1067</f>
        <v>2</v>
      </c>
      <c r="AE1111" s="95">
        <f t="shared" si="194"/>
        <v>9.6711798839458421E-2</v>
      </c>
      <c r="AF1111">
        <f t="shared" si="195"/>
        <v>1</v>
      </c>
      <c r="AG1111" s="92">
        <f t="shared" si="196"/>
        <v>1</v>
      </c>
      <c r="AH1111" s="96">
        <f t="shared" si="197"/>
        <v>1</v>
      </c>
      <c r="AI1111" s="97">
        <f t="shared" si="198"/>
        <v>4.5454545454545456E-2</v>
      </c>
      <c r="AJ1111" s="97">
        <f t="shared" si="199"/>
        <v>4.5454545454545456E-2</v>
      </c>
      <c r="AK1111" s="97">
        <f t="shared" si="200"/>
        <v>9.6711798839458421E-2</v>
      </c>
    </row>
    <row r="1112" spans="1:37" ht="25.4" customHeight="1" thickTop="1" thickBot="1" x14ac:dyDescent="0.3">
      <c r="A1112" s="323" t="s">
        <v>859</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4">
        <f>'Art. 121'!AF1068</f>
        <v>2</v>
      </c>
      <c r="AE1112" s="95">
        <f t="shared" si="194"/>
        <v>9.6711798839458421E-2</v>
      </c>
      <c r="AF1112">
        <f t="shared" si="195"/>
        <v>1</v>
      </c>
      <c r="AG1112" s="92">
        <f t="shared" si="196"/>
        <v>1</v>
      </c>
      <c r="AH1112" s="96">
        <f t="shared" si="197"/>
        <v>1</v>
      </c>
      <c r="AI1112" s="97">
        <f t="shared" si="198"/>
        <v>4.5454545454545456E-2</v>
      </c>
      <c r="AJ1112" s="97">
        <f t="shared" si="199"/>
        <v>4.5454545454545456E-2</v>
      </c>
      <c r="AK1112" s="97">
        <f t="shared" si="200"/>
        <v>9.6711798839458421E-2</v>
      </c>
    </row>
    <row r="1113" spans="1:37" ht="25.4" customHeight="1" thickTop="1" thickBot="1" x14ac:dyDescent="0.3">
      <c r="A1113" s="323" t="s">
        <v>860</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4">
        <f>'Art. 121'!AF1070</f>
        <v>2</v>
      </c>
      <c r="AE1113" s="95">
        <f t="shared" si="194"/>
        <v>9.6711798839458421E-2</v>
      </c>
      <c r="AF1113">
        <f t="shared" si="195"/>
        <v>1</v>
      </c>
      <c r="AG1113" s="92">
        <f t="shared" si="196"/>
        <v>1</v>
      </c>
      <c r="AH1113" s="96">
        <f t="shared" si="197"/>
        <v>1</v>
      </c>
      <c r="AI1113" s="97">
        <f t="shared" si="198"/>
        <v>4.5454545454545456E-2</v>
      </c>
      <c r="AJ1113" s="97">
        <f t="shared" si="199"/>
        <v>4.5454545454545456E-2</v>
      </c>
      <c r="AK1113" s="97">
        <f t="shared" si="200"/>
        <v>9.6711798839458421E-2</v>
      </c>
    </row>
    <row r="1114" spans="1:37" ht="25.4" customHeight="1" thickTop="1" thickBot="1" x14ac:dyDescent="0.3">
      <c r="A1114" s="323" t="s">
        <v>861</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4">
        <f>'Art. 121'!AF1071</f>
        <v>2</v>
      </c>
      <c r="AE1114" s="95">
        <f t="shared" si="194"/>
        <v>9.6711798839458421E-2</v>
      </c>
      <c r="AF1114">
        <f t="shared" si="195"/>
        <v>1</v>
      </c>
      <c r="AG1114" s="92">
        <f t="shared" si="196"/>
        <v>1</v>
      </c>
      <c r="AH1114" s="96">
        <f t="shared" si="197"/>
        <v>1</v>
      </c>
      <c r="AI1114" s="97">
        <f t="shared" si="198"/>
        <v>4.5454545454545456E-2</v>
      </c>
      <c r="AJ1114" s="97">
        <f t="shared" si="199"/>
        <v>4.5454545454545456E-2</v>
      </c>
      <c r="AK1114" s="97">
        <f t="shared" si="200"/>
        <v>9.6711798839458421E-2</v>
      </c>
    </row>
    <row r="1115" spans="1:37" ht="25.4" customHeight="1" thickTop="1" thickBot="1" x14ac:dyDescent="0.3">
      <c r="A1115" s="323" t="s">
        <v>862</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4">
        <f>'Art. 121'!AF1072</f>
        <v>2</v>
      </c>
      <c r="AE1115" s="95">
        <f t="shared" si="194"/>
        <v>9.6711798839458421E-2</v>
      </c>
      <c r="AF1115">
        <f t="shared" si="195"/>
        <v>1</v>
      </c>
      <c r="AG1115" s="92">
        <f t="shared" si="196"/>
        <v>1</v>
      </c>
      <c r="AH1115" s="96">
        <f t="shared" si="197"/>
        <v>1</v>
      </c>
      <c r="AI1115" s="97">
        <f t="shared" si="198"/>
        <v>4.5454545454545456E-2</v>
      </c>
      <c r="AJ1115" s="97">
        <f t="shared" si="199"/>
        <v>4.5454545454545456E-2</v>
      </c>
      <c r="AK1115" s="97">
        <f t="shared" si="200"/>
        <v>9.6711798839458421E-2</v>
      </c>
    </row>
    <row r="1116" spans="1:37" ht="25.4" customHeight="1" thickTop="1" thickBot="1" x14ac:dyDescent="0.3">
      <c r="A1116" s="323" t="s">
        <v>863</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4">
        <f>'Art. 121'!AF1073</f>
        <v>2</v>
      </c>
      <c r="AE1116" s="95">
        <f t="shared" si="194"/>
        <v>9.6711798839458421E-2</v>
      </c>
      <c r="AF1116">
        <f t="shared" si="195"/>
        <v>1</v>
      </c>
      <c r="AG1116" s="92">
        <f t="shared" si="196"/>
        <v>1</v>
      </c>
      <c r="AH1116" s="96">
        <f t="shared" si="197"/>
        <v>1</v>
      </c>
      <c r="AI1116" s="97">
        <f t="shared" si="198"/>
        <v>4.5454545454545456E-2</v>
      </c>
      <c r="AJ1116" s="97">
        <f t="shared" si="199"/>
        <v>4.5454545454545456E-2</v>
      </c>
      <c r="AK1116" s="97">
        <f t="shared" si="200"/>
        <v>9.6711798839458421E-2</v>
      </c>
    </row>
    <row r="1117" spans="1:37" ht="25.4" customHeight="1" thickTop="1" thickBot="1" x14ac:dyDescent="0.3">
      <c r="A1117" s="323" t="s">
        <v>864</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4">
        <f>'Art. 121'!AF1074</f>
        <v>2</v>
      </c>
      <c r="AE1117" s="95">
        <f t="shared" si="194"/>
        <v>9.6711798839458421E-2</v>
      </c>
      <c r="AF1117">
        <f t="shared" si="195"/>
        <v>1</v>
      </c>
      <c r="AG1117" s="92">
        <f t="shared" si="196"/>
        <v>1</v>
      </c>
      <c r="AH1117" s="96">
        <f t="shared" si="197"/>
        <v>1</v>
      </c>
      <c r="AI1117" s="97">
        <f t="shared" si="198"/>
        <v>4.5454545454545456E-2</v>
      </c>
      <c r="AJ1117" s="97">
        <f t="shared" si="199"/>
        <v>4.5454545454545456E-2</v>
      </c>
      <c r="AK1117" s="97">
        <f t="shared" si="200"/>
        <v>9.6711798839458421E-2</v>
      </c>
    </row>
    <row r="1118" spans="1:37" ht="25.4" customHeight="1" thickTop="1" thickBot="1" x14ac:dyDescent="0.3">
      <c r="A1118" s="323" t="s">
        <v>865</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4">
        <f>'Art. 121'!AF1074</f>
        <v>2</v>
      </c>
      <c r="AE1118" s="95">
        <f t="shared" si="194"/>
        <v>9.6711798839458421E-2</v>
      </c>
      <c r="AF1118">
        <f t="shared" si="195"/>
        <v>1</v>
      </c>
      <c r="AG1118" s="92">
        <f t="shared" si="196"/>
        <v>1</v>
      </c>
      <c r="AH1118" s="96">
        <f t="shared" si="197"/>
        <v>1</v>
      </c>
      <c r="AI1118" s="97">
        <f t="shared" si="198"/>
        <v>4.5454545454545456E-2</v>
      </c>
      <c r="AJ1118" s="97">
        <f t="shared" si="199"/>
        <v>4.5454545454545456E-2</v>
      </c>
      <c r="AK1118" s="97">
        <f t="shared" si="200"/>
        <v>9.6711798839458421E-2</v>
      </c>
    </row>
    <row r="1119" spans="1:37" ht="25.4" customHeight="1" thickTop="1" thickBot="1" x14ac:dyDescent="0.3">
      <c r="A1119" s="323" t="s">
        <v>866</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4">
        <f>'Art. 121'!AF1075</f>
        <v>2</v>
      </c>
      <c r="AE1119" s="95">
        <f t="shared" si="194"/>
        <v>9.6711798839458421E-2</v>
      </c>
      <c r="AF1119">
        <f t="shared" si="195"/>
        <v>1</v>
      </c>
      <c r="AG1119" s="92">
        <f t="shared" si="196"/>
        <v>1</v>
      </c>
      <c r="AH1119" s="96">
        <f t="shared" si="197"/>
        <v>1</v>
      </c>
      <c r="AI1119" s="97">
        <f t="shared" si="198"/>
        <v>4.5454545454545456E-2</v>
      </c>
      <c r="AJ1119" s="97">
        <f t="shared" si="199"/>
        <v>4.5454545454545456E-2</v>
      </c>
      <c r="AK1119" s="97">
        <f t="shared" si="200"/>
        <v>9.6711798839458421E-2</v>
      </c>
    </row>
    <row r="1120" spans="1:37" ht="25.4" customHeight="1" thickTop="1" thickBot="1" x14ac:dyDescent="0.3">
      <c r="A1120" s="323" t="s">
        <v>867</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4">
        <f>'Art. 121'!AF1076</f>
        <v>2</v>
      </c>
      <c r="AE1120" s="95">
        <f t="shared" si="194"/>
        <v>9.6711798839458421E-2</v>
      </c>
      <c r="AF1120">
        <f t="shared" si="195"/>
        <v>1</v>
      </c>
      <c r="AG1120" s="92">
        <f t="shared" si="196"/>
        <v>1</v>
      </c>
      <c r="AH1120" s="96">
        <f t="shared" si="197"/>
        <v>1</v>
      </c>
      <c r="AI1120" s="97">
        <f t="shared" si="198"/>
        <v>4.5454545454545456E-2</v>
      </c>
      <c r="AJ1120" s="97">
        <f t="shared" si="199"/>
        <v>4.5454545454545456E-2</v>
      </c>
      <c r="AK1120" s="97">
        <f t="shared" si="200"/>
        <v>9.6711798839458421E-2</v>
      </c>
    </row>
    <row r="1121" spans="1:37" ht="25.4" customHeight="1" thickTop="1" thickBot="1" x14ac:dyDescent="0.3">
      <c r="A1121" s="323" t="s">
        <v>868</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4">
        <f>'Art. 121'!AF1077</f>
        <v>2</v>
      </c>
      <c r="AE1121" s="95">
        <f t="shared" si="194"/>
        <v>9.6711798839458421E-2</v>
      </c>
      <c r="AF1121">
        <f t="shared" si="195"/>
        <v>1</v>
      </c>
      <c r="AG1121" s="92">
        <f t="shared" si="196"/>
        <v>1</v>
      </c>
      <c r="AH1121" s="96">
        <f t="shared" si="197"/>
        <v>1</v>
      </c>
      <c r="AI1121" s="97">
        <f t="shared" si="198"/>
        <v>4.5454545454545456E-2</v>
      </c>
      <c r="AJ1121" s="97">
        <f t="shared" si="199"/>
        <v>4.5454545454545456E-2</v>
      </c>
      <c r="AK1121" s="97">
        <f t="shared" si="200"/>
        <v>9.6711798839458421E-2</v>
      </c>
    </row>
    <row r="1122" spans="1:37" ht="25.4" customHeight="1" thickTop="1" thickBot="1" x14ac:dyDescent="0.3">
      <c r="A1122" s="323" t="s">
        <v>869</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4">
        <f>'Art. 121'!AF1078</f>
        <v>2</v>
      </c>
      <c r="AE1122" s="95">
        <f t="shared" si="194"/>
        <v>9.6711798839458421E-2</v>
      </c>
      <c r="AF1122">
        <f t="shared" si="195"/>
        <v>1</v>
      </c>
      <c r="AG1122" s="92">
        <f t="shared" si="196"/>
        <v>1</v>
      </c>
      <c r="AH1122" s="96">
        <f t="shared" si="197"/>
        <v>1</v>
      </c>
      <c r="AI1122" s="97">
        <f t="shared" si="198"/>
        <v>4.5454545454545456E-2</v>
      </c>
      <c r="AJ1122" s="97">
        <f t="shared" si="199"/>
        <v>4.5454545454545456E-2</v>
      </c>
      <c r="AK1122" s="97">
        <f t="shared" si="200"/>
        <v>9.6711798839458421E-2</v>
      </c>
    </row>
    <row r="1123" spans="1:37" ht="25.4" customHeight="1" thickTop="1" thickBot="1" x14ac:dyDescent="0.3">
      <c r="A1123" s="323" t="s">
        <v>870</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4">
        <f>'Art. 121'!AF1079</f>
        <v>2</v>
      </c>
      <c r="AE1123" s="95">
        <f t="shared" si="194"/>
        <v>9.6711798839458421E-2</v>
      </c>
      <c r="AF1123">
        <f t="shared" si="195"/>
        <v>1</v>
      </c>
      <c r="AG1123" s="92">
        <f t="shared" si="196"/>
        <v>1</v>
      </c>
      <c r="AH1123" s="96">
        <f t="shared" si="197"/>
        <v>1</v>
      </c>
      <c r="AI1123" s="97">
        <f t="shared" si="198"/>
        <v>4.5454545454545456E-2</v>
      </c>
      <c r="AJ1123" s="97">
        <f t="shared" si="199"/>
        <v>4.5454545454545456E-2</v>
      </c>
      <c r="AK1123" s="97">
        <f t="shared" si="200"/>
        <v>9.6711798839458421E-2</v>
      </c>
    </row>
    <row r="1124" spans="1:37" ht="25.4" customHeight="1" thickTop="1" thickBot="1" x14ac:dyDescent="0.3">
      <c r="A1124" s="323" t="s">
        <v>871</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4">
        <f>'Art. 121'!AF1080</f>
        <v>2</v>
      </c>
      <c r="AE1124" s="95">
        <f t="shared" si="194"/>
        <v>9.6711798839458421E-2</v>
      </c>
      <c r="AF1124">
        <f t="shared" si="195"/>
        <v>1</v>
      </c>
      <c r="AG1124" s="92">
        <f t="shared" si="196"/>
        <v>1</v>
      </c>
      <c r="AH1124" s="96">
        <f t="shared" si="197"/>
        <v>1</v>
      </c>
      <c r="AI1124" s="97">
        <f t="shared" si="198"/>
        <v>4.5454545454545456E-2</v>
      </c>
      <c r="AJ1124" s="97">
        <f t="shared" si="199"/>
        <v>4.5454545454545456E-2</v>
      </c>
      <c r="AK1124" s="97">
        <f t="shared" si="200"/>
        <v>9.6711798839458421E-2</v>
      </c>
    </row>
    <row r="1125" spans="1:37" ht="25.4" customHeight="1" thickTop="1" thickBot="1" x14ac:dyDescent="0.3">
      <c r="A1125" s="323" t="s">
        <v>872</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4">
        <f>'Art. 121'!AF1081</f>
        <v>2</v>
      </c>
      <c r="AE1125" s="95">
        <f t="shared" si="194"/>
        <v>9.6711798839458421E-2</v>
      </c>
      <c r="AF1125">
        <f t="shared" si="195"/>
        <v>1</v>
      </c>
      <c r="AG1125" s="92">
        <f t="shared" si="196"/>
        <v>1</v>
      </c>
      <c r="AH1125" s="96">
        <f t="shared" si="197"/>
        <v>1</v>
      </c>
      <c r="AI1125" s="97">
        <f t="shared" si="198"/>
        <v>4.5454545454545456E-2</v>
      </c>
      <c r="AJ1125" s="97">
        <f t="shared" si="199"/>
        <v>4.5454545454545456E-2</v>
      </c>
      <c r="AK1125" s="97">
        <f t="shared" si="200"/>
        <v>9.6711798839458421E-2</v>
      </c>
    </row>
    <row r="1126" spans="1:37" ht="25.4" customHeight="1" thickTop="1" thickBot="1" x14ac:dyDescent="0.3">
      <c r="A1126" s="323" t="s">
        <v>873</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4">
        <f>'Art. 121'!AF1082</f>
        <v>2</v>
      </c>
      <c r="AE1126" s="95">
        <f t="shared" si="194"/>
        <v>9.6711798839458421E-2</v>
      </c>
      <c r="AF1126">
        <f t="shared" si="195"/>
        <v>1</v>
      </c>
      <c r="AG1126" s="92">
        <f t="shared" si="196"/>
        <v>1</v>
      </c>
      <c r="AH1126" s="96">
        <f t="shared" si="197"/>
        <v>1</v>
      </c>
      <c r="AI1126" s="97">
        <f t="shared" si="198"/>
        <v>4.5454545454545456E-2</v>
      </c>
      <c r="AJ1126" s="97">
        <f t="shared" si="199"/>
        <v>4.5454545454545456E-2</v>
      </c>
      <c r="AK1126" s="97">
        <f t="shared" si="200"/>
        <v>9.6711798839458421E-2</v>
      </c>
    </row>
    <row r="1127" spans="1:37" ht="25.4" customHeight="1" thickTop="1" thickBot="1" x14ac:dyDescent="0.3">
      <c r="A1127" s="323" t="s">
        <v>874</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4">
        <f>'Art. 121'!AF1083</f>
        <v>2</v>
      </c>
      <c r="AE1127" s="95">
        <f t="shared" si="194"/>
        <v>9.6711798839458421E-2</v>
      </c>
      <c r="AF1127">
        <f t="shared" si="195"/>
        <v>1</v>
      </c>
      <c r="AG1127" s="92">
        <f t="shared" si="196"/>
        <v>1</v>
      </c>
      <c r="AH1127" s="96">
        <f t="shared" si="197"/>
        <v>1</v>
      </c>
      <c r="AI1127" s="97">
        <f t="shared" si="198"/>
        <v>4.5454545454545456E-2</v>
      </c>
      <c r="AJ1127" s="97">
        <f t="shared" si="199"/>
        <v>4.5454545454545456E-2</v>
      </c>
      <c r="AK1127" s="97">
        <f t="shared" si="200"/>
        <v>9.6711798839458421E-2</v>
      </c>
    </row>
    <row r="1128" spans="1:37" ht="25.4" customHeight="1" thickTop="1" thickBot="1" x14ac:dyDescent="0.3">
      <c r="A1128" s="323" t="s">
        <v>875</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4">
        <f>'Art. 121'!AF1084</f>
        <v>2</v>
      </c>
      <c r="AE1128" s="95">
        <f t="shared" si="194"/>
        <v>9.6711798839458421E-2</v>
      </c>
      <c r="AF1128">
        <f t="shared" si="195"/>
        <v>1</v>
      </c>
      <c r="AG1128" s="92">
        <f t="shared" si="196"/>
        <v>1</v>
      </c>
      <c r="AH1128" s="96">
        <f t="shared" si="197"/>
        <v>1</v>
      </c>
      <c r="AI1128" s="97">
        <f t="shared" si="198"/>
        <v>4.5454545454545456E-2</v>
      </c>
      <c r="AJ1128" s="97">
        <f t="shared" si="199"/>
        <v>4.5454545454545456E-2</v>
      </c>
      <c r="AK1128" s="97">
        <f t="shared" si="200"/>
        <v>9.6711798839458421E-2</v>
      </c>
    </row>
    <row r="1129" spans="1:37" ht="25.4" customHeight="1" thickTop="1" thickBot="1" x14ac:dyDescent="0.3">
      <c r="A1129" s="323" t="s">
        <v>876</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4">
        <f>'Art. 121'!AF1085</f>
        <v>2</v>
      </c>
      <c r="AE1129" s="95">
        <f t="shared" si="194"/>
        <v>9.6711798839458421E-2</v>
      </c>
      <c r="AF1129">
        <f t="shared" si="195"/>
        <v>1</v>
      </c>
      <c r="AG1129" s="92">
        <f t="shared" si="196"/>
        <v>1</v>
      </c>
      <c r="AH1129" s="96">
        <f t="shared" si="197"/>
        <v>1</v>
      </c>
      <c r="AI1129" s="97">
        <f t="shared" si="198"/>
        <v>4.5454545454545456E-2</v>
      </c>
      <c r="AJ1129" s="97">
        <f t="shared" si="199"/>
        <v>4.5454545454545456E-2</v>
      </c>
      <c r="AK1129" s="97">
        <f t="shared" si="200"/>
        <v>9.6711798839458421E-2</v>
      </c>
    </row>
    <row r="1130" spans="1:37" ht="25.4" customHeight="1" thickTop="1" thickBot="1" x14ac:dyDescent="0.3">
      <c r="A1130" s="323" t="s">
        <v>877</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4">
        <f>'Art. 121'!AF1086</f>
        <v>2</v>
      </c>
      <c r="AE1130" s="95">
        <f t="shared" si="194"/>
        <v>9.6711798839458421E-2</v>
      </c>
      <c r="AF1130">
        <f t="shared" si="195"/>
        <v>1</v>
      </c>
      <c r="AG1130" s="92">
        <f t="shared" si="196"/>
        <v>1</v>
      </c>
      <c r="AH1130" s="96">
        <f t="shared" si="197"/>
        <v>1</v>
      </c>
      <c r="AI1130" s="97">
        <f t="shared" si="198"/>
        <v>4.5454545454545456E-2</v>
      </c>
      <c r="AJ1130" s="97">
        <f t="shared" si="199"/>
        <v>4.5454545454545456E-2</v>
      </c>
      <c r="AK1130" s="97">
        <f t="shared" si="200"/>
        <v>9.6711798839458421E-2</v>
      </c>
    </row>
    <row r="1131" spans="1:37" ht="25.4" customHeight="1" thickTop="1" thickBot="1" x14ac:dyDescent="0.3">
      <c r="A1131" s="323" t="s">
        <v>878</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4">
        <f>'Art. 121'!AF1087</f>
        <v>2</v>
      </c>
      <c r="AE1131" s="95">
        <f t="shared" si="194"/>
        <v>9.6711798839458421E-2</v>
      </c>
      <c r="AF1131">
        <f t="shared" si="195"/>
        <v>1</v>
      </c>
      <c r="AG1131" s="92">
        <f t="shared" si="196"/>
        <v>1</v>
      </c>
      <c r="AH1131" s="96">
        <f t="shared" si="197"/>
        <v>1</v>
      </c>
      <c r="AI1131" s="97">
        <f t="shared" si="198"/>
        <v>4.5454545454545456E-2</v>
      </c>
      <c r="AJ1131" s="97">
        <f t="shared" si="199"/>
        <v>4.5454545454545456E-2</v>
      </c>
      <c r="AK1131" s="97">
        <f t="shared" si="200"/>
        <v>9.6711798839458421E-2</v>
      </c>
    </row>
    <row r="1132" spans="1:37" ht="25.4" customHeight="1" thickTop="1" x14ac:dyDescent="0.25">
      <c r="A1132" s="321" t="s">
        <v>2105</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5">
        <f>SUM(AE1110:AE1131)</f>
        <v>2.1276595744680851</v>
      </c>
      <c r="AF1132" s="65"/>
      <c r="AG1132" s="98">
        <f>SUM(AG1110:AG1131)</f>
        <v>22</v>
      </c>
      <c r="AH1132" s="99"/>
      <c r="AI1132" s="100"/>
      <c r="AJ1132" s="100"/>
      <c r="AK1132" s="100"/>
    </row>
    <row r="1133" spans="1:37" ht="25.4" customHeight="1" x14ac:dyDescent="0.25">
      <c r="A1133" s="308" t="s">
        <v>2106</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5">
        <f>AE1132/$AE$23*100</f>
        <v>100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2" t="s">
        <v>111</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11" t="s">
        <v>99</v>
      </c>
      <c r="AE1135" s="112" t="s">
        <v>9</v>
      </c>
      <c r="AF1135" s="92" t="s">
        <v>1988</v>
      </c>
      <c r="AG1135" s="92" t="s">
        <v>1989</v>
      </c>
      <c r="AH1135" s="92" t="s">
        <v>1990</v>
      </c>
      <c r="AI1135" s="93" t="s">
        <v>1991</v>
      </c>
      <c r="AJ1135" s="92"/>
      <c r="AK1135" s="93" t="s">
        <v>1992</v>
      </c>
    </row>
    <row r="1136" spans="1:37" ht="25.4" customHeight="1" thickTop="1" thickBot="1" x14ac:dyDescent="0.3">
      <c r="A1136" s="323" t="s">
        <v>385</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4">
        <f>'Art. 121'!AF1090</f>
        <v>2</v>
      </c>
      <c r="AE1136" s="95">
        <f>IF(AG1136=1,AK1136,AG1136)</f>
        <v>0.42553191489361702</v>
      </c>
      <c r="AF1136">
        <f>AD1136/2</f>
        <v>1</v>
      </c>
      <c r="AG1136" s="92">
        <f>IF(AND(AF1136&gt;=0,AF1136&lt;=1),1,"No aplica")</f>
        <v>1</v>
      </c>
      <c r="AH1136" s="96">
        <f>AD1136/(AG1136*2)</f>
        <v>1</v>
      </c>
      <c r="AI1136" s="97">
        <f>IF(AG1136=1,AG1136/$AG$1141,"No aplica")</f>
        <v>0.2</v>
      </c>
      <c r="AJ1136" s="97">
        <f>AF1136*AI1136</f>
        <v>0.2</v>
      </c>
      <c r="AK1136" s="97">
        <f>AJ1136*$AE$23</f>
        <v>0.42553191489361702</v>
      </c>
    </row>
    <row r="1137" spans="1:37" ht="25.4" customHeight="1" thickTop="1" thickBot="1" x14ac:dyDescent="0.3">
      <c r="A1137" s="323" t="s">
        <v>386</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4">
        <f>'Art. 121'!AF1091</f>
        <v>2</v>
      </c>
      <c r="AE1137" s="95">
        <f>IF(AG1137=1,AK1137,AG1137)</f>
        <v>0.42553191489361702</v>
      </c>
      <c r="AF1137">
        <f>AD1137/2</f>
        <v>1</v>
      </c>
      <c r="AG1137" s="92">
        <f>IF(AND(AF1137&gt;=0,AF1137&lt;=1),1,"No aplica")</f>
        <v>1</v>
      </c>
      <c r="AH1137" s="96">
        <f>AD1137/(AG1137*2)</f>
        <v>1</v>
      </c>
      <c r="AI1137" s="97">
        <f>IF(AG1137=1,AG1137/$AG$1141,"No aplica")</f>
        <v>0.2</v>
      </c>
      <c r="AJ1137" s="97">
        <f>AF1137*AI1137</f>
        <v>0.2</v>
      </c>
      <c r="AK1137" s="97">
        <f>AJ1137*$AE$23</f>
        <v>0.42553191489361702</v>
      </c>
    </row>
    <row r="1138" spans="1:37" ht="25.4" customHeight="1" thickTop="1" thickBot="1" x14ac:dyDescent="0.3">
      <c r="A1138" s="323" t="s">
        <v>387</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4">
        <f>'Art. 121'!AF1092</f>
        <v>1</v>
      </c>
      <c r="AE1138" s="95">
        <f>IF(AG1138=1,AK1138,AG1138)</f>
        <v>0.21276595744680851</v>
      </c>
      <c r="AF1138">
        <f>AD1138/2</f>
        <v>0.5</v>
      </c>
      <c r="AG1138" s="92">
        <f>IF(AND(AF1138&gt;=0,AF1138&lt;=1),1,"No aplica")</f>
        <v>1</v>
      </c>
      <c r="AH1138" s="96">
        <f>AD1138/(AG1138*2)</f>
        <v>0.5</v>
      </c>
      <c r="AI1138" s="97">
        <f>IF(AG1138=1,AG1138/$AG$1141,"No aplica")</f>
        <v>0.2</v>
      </c>
      <c r="AJ1138" s="97">
        <f>AF1138*AI1138</f>
        <v>0.1</v>
      </c>
      <c r="AK1138" s="97">
        <f>AJ1138*$AE$23</f>
        <v>0.21276595744680851</v>
      </c>
    </row>
    <row r="1139" spans="1:37" ht="25.4" customHeight="1" thickTop="1" thickBot="1" x14ac:dyDescent="0.3">
      <c r="A1139" s="323" t="s">
        <v>388</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4">
        <f>'Art. 121'!AF1093</f>
        <v>2</v>
      </c>
      <c r="AE1139" s="95">
        <f>IF(AG1139=1,AK1139,AG1139)</f>
        <v>0.42553191489361702</v>
      </c>
      <c r="AF1139">
        <f>AD1139/2</f>
        <v>1</v>
      </c>
      <c r="AG1139" s="92">
        <f>IF(AND(AF1139&gt;=0,AF1139&lt;=1),1,"No aplica")</f>
        <v>1</v>
      </c>
      <c r="AH1139" s="96">
        <f>AD1139/(AG1139*2)</f>
        <v>1</v>
      </c>
      <c r="AI1139" s="97">
        <f>IF(AG1139=1,AG1139/$AG$1141,"No aplica")</f>
        <v>0.2</v>
      </c>
      <c r="AJ1139" s="97">
        <f>AF1139*AI1139</f>
        <v>0.2</v>
      </c>
      <c r="AK1139" s="97">
        <f>AJ1139*$AE$23</f>
        <v>0.42553191489361702</v>
      </c>
    </row>
    <row r="1140" spans="1:37" ht="25.4" customHeight="1" thickTop="1" thickBot="1" x14ac:dyDescent="0.3">
      <c r="A1140" s="323" t="s">
        <v>880</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4">
        <f>'Art. 121'!AF1094</f>
        <v>2</v>
      </c>
      <c r="AE1140" s="95">
        <f>IF(AG1140=1,AK1140,AG1140)</f>
        <v>0.42553191489361702</v>
      </c>
      <c r="AF1140">
        <f>AD1140/2</f>
        <v>1</v>
      </c>
      <c r="AG1140" s="92">
        <f>IF(AND(AF1140&gt;=0,AF1140&lt;=1),1,"No aplica")</f>
        <v>1</v>
      </c>
      <c r="AH1140" s="96">
        <f>AD1140/(AG1140*2)</f>
        <v>1</v>
      </c>
      <c r="AI1140" s="97">
        <f>IF(AG1140=1,AG1140/$AG$1141,"No aplica")</f>
        <v>0.2</v>
      </c>
      <c r="AJ1140" s="97">
        <f>AF1140*AI1140</f>
        <v>0.2</v>
      </c>
      <c r="AK1140" s="97">
        <f>AJ1140*$AE$23</f>
        <v>0.42553191489361702</v>
      </c>
    </row>
    <row r="1141" spans="1:37" ht="25.4" customHeight="1" thickTop="1" x14ac:dyDescent="0.25">
      <c r="A1141" s="321" t="s">
        <v>2107</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5">
        <f>SUM(AE1134:AE1140)</f>
        <v>1.9148936170212765</v>
      </c>
      <c r="AF1141" s="65"/>
      <c r="AG1141" s="98">
        <f>SUM(AG1136:AG1140)</f>
        <v>5</v>
      </c>
      <c r="AH1141" s="99"/>
      <c r="AI1141" s="100"/>
      <c r="AJ1141" s="100"/>
      <c r="AK1141" s="100"/>
    </row>
    <row r="1142" spans="1:37" ht="25.4" customHeight="1" x14ac:dyDescent="0.25">
      <c r="A1142" s="308" t="s">
        <v>2108</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5">
        <f>AE1141/$AE$23*100</f>
        <v>89.999999999999986</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881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2" t="s">
        <v>76</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69" t="s">
        <v>99</v>
      </c>
      <c r="AE1148" s="113" t="s">
        <v>9</v>
      </c>
      <c r="AF1148" s="92" t="s">
        <v>1988</v>
      </c>
      <c r="AG1148" s="92" t="s">
        <v>1989</v>
      </c>
      <c r="AH1148" s="92" t="s">
        <v>1990</v>
      </c>
      <c r="AI1148" s="93" t="s">
        <v>1991</v>
      </c>
      <c r="AJ1148" s="92"/>
      <c r="AK1148" s="93" t="s">
        <v>1992</v>
      </c>
    </row>
    <row r="1149" spans="1:37" ht="25.4" customHeight="1" thickTop="1" thickBot="1" x14ac:dyDescent="0.3">
      <c r="A1149" s="323" t="s">
        <v>101</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3" t="s">
        <v>141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3" t="s">
        <v>884</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3" t="s">
        <v>885</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3" t="s">
        <v>886</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3" t="s">
        <v>887</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3" t="s">
        <v>888</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3" t="s">
        <v>889</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3" t="s">
        <v>890</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3" t="s">
        <v>435</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3" t="s">
        <v>891</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3" t="s">
        <v>892</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3" t="s">
        <v>893</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3" t="s">
        <v>894</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3" t="s">
        <v>895</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3" t="s">
        <v>896</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3" t="s">
        <v>897</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3" t="s">
        <v>898</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3" t="s">
        <v>899</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3" t="s">
        <v>900</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3" t="s">
        <v>901</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21" t="s">
        <v>2109</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5">
        <f>SUM(AE1149:AE1169)</f>
        <v>0</v>
      </c>
      <c r="AF1170" s="65"/>
      <c r="AG1170" s="98">
        <f>SUM(AG1149:AG1169)</f>
        <v>0</v>
      </c>
      <c r="AH1170" s="99"/>
      <c r="AI1170" s="100"/>
      <c r="AJ1170" s="100"/>
      <c r="AK1170" s="100"/>
    </row>
    <row r="1171" spans="1:37" ht="25.4" customHeight="1" x14ac:dyDescent="0.25">
      <c r="A1171" s="308" t="s">
        <v>2110</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2" t="s">
        <v>111</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11" t="s">
        <v>99</v>
      </c>
      <c r="AE1173" s="112" t="s">
        <v>9</v>
      </c>
      <c r="AF1173" s="92" t="s">
        <v>1988</v>
      </c>
      <c r="AG1173" s="92" t="s">
        <v>1989</v>
      </c>
      <c r="AH1173" s="92" t="s">
        <v>1990</v>
      </c>
      <c r="AI1173" s="93" t="s">
        <v>1991</v>
      </c>
      <c r="AJ1173" s="92"/>
      <c r="AK1173" s="93" t="s">
        <v>1992</v>
      </c>
    </row>
    <row r="1174" spans="1:37" ht="25.4" customHeight="1" thickTop="1" thickBot="1" x14ac:dyDescent="0.3">
      <c r="A1174" s="323" t="s">
        <v>902</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3" t="s">
        <v>903</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3" t="s">
        <v>904</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3" t="s">
        <v>905</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3" t="s">
        <v>2111</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21" t="s">
        <v>2112</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5">
        <f>SUM(AE1172:AE1178)</f>
        <v>0</v>
      </c>
      <c r="AF1179" s="65"/>
      <c r="AG1179" s="98">
        <f>SUM(AG1174:AG1178)</f>
        <v>0</v>
      </c>
      <c r="AH1179" s="99"/>
      <c r="AI1179" s="100"/>
      <c r="AJ1179" s="100"/>
      <c r="AK1179" s="100"/>
    </row>
    <row r="1180" spans="1:37" ht="25.4" customHeight="1" x14ac:dyDescent="0.25">
      <c r="A1180" s="308" t="s">
        <v>2113</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907</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2" t="s">
        <v>76</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69" t="s">
        <v>99</v>
      </c>
      <c r="AE1186" s="113" t="s">
        <v>9</v>
      </c>
      <c r="AF1186" s="92" t="s">
        <v>1988</v>
      </c>
      <c r="AG1186" s="92" t="s">
        <v>1989</v>
      </c>
      <c r="AH1186" s="92" t="s">
        <v>1990</v>
      </c>
      <c r="AI1186" s="93" t="s">
        <v>1991</v>
      </c>
      <c r="AJ1186" s="92"/>
      <c r="AK1186" s="93" t="s">
        <v>1992</v>
      </c>
    </row>
    <row r="1187" spans="1:37" ht="25.4" customHeight="1" thickTop="1" thickBot="1" x14ac:dyDescent="0.3">
      <c r="A1187" s="323" t="s">
        <v>909</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4">
        <f>'Art. 121'!AF1139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4" customHeight="1" thickTop="1" thickBot="1" x14ac:dyDescent="0.3">
      <c r="A1188" s="323" t="s">
        <v>141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4">
        <f>'Art. 121'!AF1140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4" customHeight="1" thickTop="1" thickBot="1" x14ac:dyDescent="0.3">
      <c r="A1189" s="323" t="s">
        <v>910</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4">
        <f>'Art. 121'!AF1141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4" customHeight="1" thickTop="1" thickBot="1" x14ac:dyDescent="0.3">
      <c r="A1190" s="323" t="s">
        <v>911</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4">
        <f>'Art. 121'!AF1142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4" customHeight="1" thickTop="1" thickBot="1" x14ac:dyDescent="0.3">
      <c r="A1191" s="323" t="s">
        <v>912</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4">
        <f>'Art. 121'!AF1143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4" customHeight="1" thickTop="1" thickBot="1" x14ac:dyDescent="0.3">
      <c r="A1192" s="323" t="s">
        <v>913</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4">
        <f>'Art. 121'!AF1144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4" customHeight="1" thickTop="1" thickBot="1" x14ac:dyDescent="0.3">
      <c r="A1193" s="323" t="s">
        <v>914</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4">
        <f>'Art. 121'!AF1146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4" customHeight="1" thickTop="1" thickBot="1" x14ac:dyDescent="0.3">
      <c r="A1194" s="323" t="s">
        <v>915</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4">
        <f>'Art. 121'!AF1147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4" customHeight="1" thickTop="1" thickBot="1" x14ac:dyDescent="0.3">
      <c r="A1195" s="323" t="s">
        <v>916</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4">
        <f>'Art. 121'!AF1148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4" customHeight="1" thickTop="1" thickBot="1" x14ac:dyDescent="0.3">
      <c r="A1196" s="323" t="s">
        <v>917</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4">
        <f>'Art. 121'!AF1149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4" customHeight="1" thickTop="1" thickBot="1" x14ac:dyDescent="0.3">
      <c r="A1197" s="323" t="s">
        <v>918</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4">
        <f>'Art. 121'!AF1150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4" customHeight="1" thickTop="1" thickBot="1" x14ac:dyDescent="0.3">
      <c r="A1198" s="323" t="s">
        <v>919</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4">
        <f>'Art. 121'!AF1151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4" customHeight="1" thickTop="1" thickBot="1" x14ac:dyDescent="0.3">
      <c r="A1199" s="323" t="s">
        <v>920</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4">
        <f>'Art. 121'!AF1153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4" customHeight="1" thickTop="1" thickBot="1" x14ac:dyDescent="0.3">
      <c r="A1200" s="323" t="s">
        <v>921</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4">
        <f>'Art. 121'!AF1154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4" customHeight="1" thickTop="1" thickBot="1" x14ac:dyDescent="0.3">
      <c r="A1201" s="323" t="s">
        <v>922</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4">
        <f>'Art. 121'!AF1155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4" customHeight="1" thickTop="1" thickBot="1" x14ac:dyDescent="0.3">
      <c r="A1202" s="323" t="s">
        <v>923</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4">
        <f>'Art. 121'!AF1157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4" customHeight="1" thickTop="1" thickBot="1" x14ac:dyDescent="0.3">
      <c r="A1203" s="323" t="s">
        <v>924</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4">
        <f>'Art. 121'!AF1158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4" customHeight="1" thickTop="1" thickBot="1" x14ac:dyDescent="0.3">
      <c r="A1204" s="323" t="s">
        <v>925</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4">
        <f>'Art. 121'!AF1160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4" customHeight="1" thickTop="1" thickBot="1" x14ac:dyDescent="0.3">
      <c r="A1205" s="323" t="s">
        <v>926</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4">
        <f>'Art. 121'!AF1161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4" customHeight="1" thickTop="1" thickBot="1" x14ac:dyDescent="0.3">
      <c r="A1206" s="323" t="s">
        <v>927</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4">
        <f>'Art. 121'!AF1162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4" customHeight="1" thickTop="1" thickBot="1" x14ac:dyDescent="0.3">
      <c r="A1207" s="323" t="s">
        <v>928</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4">
        <f>'Art. 121'!AF1163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4" customHeight="1" thickTop="1" thickBot="1" x14ac:dyDescent="0.3">
      <c r="A1208" s="323" t="s">
        <v>929</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4">
        <f>'Art. 121'!AF1164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4" customHeight="1" thickTop="1" thickBot="1" x14ac:dyDescent="0.3">
      <c r="A1209" s="323" t="s">
        <v>930</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4">
        <f>'Art. 121'!AF1165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4" customHeight="1" thickTop="1" thickBot="1" x14ac:dyDescent="0.3">
      <c r="A1210" s="323" t="s">
        <v>931</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4">
        <f>'Art. 121'!AF1167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4" customHeight="1" thickTop="1" thickBot="1" x14ac:dyDescent="0.3">
      <c r="A1211" s="323" t="s">
        <v>932</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4">
        <f>'Art. 121'!AF1168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4" customHeight="1" thickTop="1" thickBot="1" x14ac:dyDescent="0.3">
      <c r="A1212" s="323" t="s">
        <v>933</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4">
        <f>'Art. 121'!AF1169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4" customHeight="1" thickTop="1" thickBot="1" x14ac:dyDescent="0.3">
      <c r="A1213" s="323" t="s">
        <v>934</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4">
        <f>'Art. 121'!AF1170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4" customHeight="1" thickTop="1" thickBot="1" x14ac:dyDescent="0.3">
      <c r="A1214" s="323" t="s">
        <v>935</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4">
        <f>'Art. 121'!AF1171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4" customHeight="1" thickTop="1" thickBot="1" x14ac:dyDescent="0.3">
      <c r="A1215" s="323" t="s">
        <v>936</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4">
        <f>'Art. 121'!AF1172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4" customHeight="1" thickTop="1" thickBot="1" x14ac:dyDescent="0.3">
      <c r="A1216" s="323" t="s">
        <v>937</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4">
        <f>'Art. 121'!AF1173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4" customHeight="1" thickTop="1" thickBot="1" x14ac:dyDescent="0.3">
      <c r="A1217" s="323" t="s">
        <v>938</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4">
        <f>'Art. 121'!AF1174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4" customHeight="1" thickTop="1" thickBot="1" x14ac:dyDescent="0.3">
      <c r="A1218" s="323" t="s">
        <v>939</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4">
        <f>'Art. 121'!AF1175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4" customHeight="1" thickTop="1" thickBot="1" x14ac:dyDescent="0.3">
      <c r="A1219" s="323" t="s">
        <v>940</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4">
        <f>'Art. 121'!AF1176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4" customHeight="1" thickTop="1" thickBot="1" x14ac:dyDescent="0.3">
      <c r="A1220" s="323" t="s">
        <v>941</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4">
        <f>'Art. 121'!AF1177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4" customHeight="1" thickTop="1" thickBot="1" x14ac:dyDescent="0.3">
      <c r="A1221" s="323" t="s">
        <v>942</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4">
        <f>'Art. 121'!AF1178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4" customHeight="1" thickTop="1" thickBot="1" x14ac:dyDescent="0.3">
      <c r="A1222" s="323" t="s">
        <v>943</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4">
        <f>'Art. 121'!AF1179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4" customHeight="1" thickTop="1" thickBot="1" x14ac:dyDescent="0.3">
      <c r="A1223" s="323" t="s">
        <v>944</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4">
        <f>'Art. 121'!AF1180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4" customHeight="1" thickTop="1" thickBot="1" x14ac:dyDescent="0.3">
      <c r="A1224" s="323" t="s">
        <v>945</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4">
        <f>'Art. 121'!AF1181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4" customHeight="1" thickTop="1" thickBot="1" x14ac:dyDescent="0.3">
      <c r="A1225" s="323" t="s">
        <v>946</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4">
        <f>'Art. 121'!AF1182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4" customHeight="1" thickTop="1" thickBot="1" x14ac:dyDescent="0.3">
      <c r="A1226" s="323" t="s">
        <v>947</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4">
        <f>'Art. 121'!AF1183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4" customHeight="1" thickTop="1" thickBot="1" x14ac:dyDescent="0.3">
      <c r="A1227" s="323" t="s">
        <v>948</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4">
        <f>'Art. 121'!AF1184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4" customHeight="1" thickTop="1" thickBot="1" x14ac:dyDescent="0.3">
      <c r="A1228" s="323" t="s">
        <v>949</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4">
        <f>'Art. 121'!AF1185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4" customHeight="1" thickTop="1" thickBot="1" x14ac:dyDescent="0.3">
      <c r="A1229" s="323" t="s">
        <v>950</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4">
        <f>'Art. 121'!AF1186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4" customHeight="1" thickTop="1" thickBot="1" x14ac:dyDescent="0.3">
      <c r="A1230" s="323" t="s">
        <v>951</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4">
        <f>'Art. 121'!AF1187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4" customHeight="1" thickTop="1" thickBot="1" x14ac:dyDescent="0.3">
      <c r="A1231" s="323" t="s">
        <v>952</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4">
        <f>'Art. 121'!AF1188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4" customHeight="1" thickTop="1" thickBot="1" x14ac:dyDescent="0.3">
      <c r="A1232" s="323" t="s">
        <v>953</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4">
        <f>'Art. 121'!AF1189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4" customHeight="1" thickTop="1" thickBot="1" x14ac:dyDescent="0.3">
      <c r="A1233" s="323" t="s">
        <v>954</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4">
        <f>'Art. 121'!AF1190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4" customHeight="1" thickTop="1" thickBot="1" x14ac:dyDescent="0.3">
      <c r="A1234" s="323" t="s">
        <v>955</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4">
        <f>'Art. 121'!AF1191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4" customHeight="1" thickTop="1" thickBot="1" x14ac:dyDescent="0.3">
      <c r="A1235" s="323" t="s">
        <v>956</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4">
        <f>'Art. 121'!AF1192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4" customHeight="1" thickTop="1" thickBot="1" x14ac:dyDescent="0.3">
      <c r="A1236" s="323" t="s">
        <v>957</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4">
        <f>'Art. 121'!AF1193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4" customHeight="1" thickTop="1" thickBot="1" x14ac:dyDescent="0.3">
      <c r="A1237" s="323" t="s">
        <v>958</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4">
        <f>'Art. 121'!AF1194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4" customHeight="1" thickTop="1" thickBot="1" x14ac:dyDescent="0.3">
      <c r="A1238" s="323" t="s">
        <v>959</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4">
        <f>'Art. 121'!AF1195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4" customHeight="1" thickTop="1" thickBot="1" x14ac:dyDescent="0.3">
      <c r="A1239" s="323" t="s">
        <v>960</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4">
        <f>'Art. 121'!AF1196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4" customHeight="1" thickTop="1" thickBot="1" x14ac:dyDescent="0.3">
      <c r="A1240" s="323" t="s">
        <v>961</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4">
        <f>'Art. 121'!AF1197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4" customHeight="1" thickTop="1" thickBot="1" x14ac:dyDescent="0.3">
      <c r="A1241" s="323" t="s">
        <v>962</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4">
        <f>'Art. 121'!AF1198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4" customHeight="1" thickTop="1" thickBot="1" x14ac:dyDescent="0.3">
      <c r="A1242" s="323" t="s">
        <v>963</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4">
        <f>'Art. 121'!AF1199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4" customHeight="1" thickTop="1" thickBot="1" x14ac:dyDescent="0.3">
      <c r="A1243" s="323" t="s">
        <v>964</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4">
        <f>'Art. 121'!AF1200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4" customHeight="1" thickTop="1" thickBot="1" x14ac:dyDescent="0.3">
      <c r="A1244" s="323" t="s">
        <v>965</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4">
        <f>'Art. 121'!AF1201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4" customHeight="1" thickTop="1" thickBot="1" x14ac:dyDescent="0.3">
      <c r="A1245" s="323" t="s">
        <v>966</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4">
        <f>'Art. 121'!AF1202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4" customHeight="1" thickTop="1" thickBot="1" x14ac:dyDescent="0.3">
      <c r="A1246" s="323" t="s">
        <v>967</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4">
        <f>'Art. 121'!AF1203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4" customHeight="1" thickTop="1" thickBot="1" x14ac:dyDescent="0.3">
      <c r="A1247" s="323" t="s">
        <v>968</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4">
        <f>'Art. 121'!AF1204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4" customHeight="1" thickTop="1" thickBot="1" x14ac:dyDescent="0.3">
      <c r="A1248" s="323" t="s">
        <v>969</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4">
        <f>'Art. 121'!AF1205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4" customHeight="1" thickTop="1" thickBot="1" x14ac:dyDescent="0.3">
      <c r="A1249" s="323" t="s">
        <v>970</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4">
        <f>'Art. 121'!AF1206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4" customHeight="1" thickTop="1" thickBot="1" x14ac:dyDescent="0.3">
      <c r="A1250" s="323" t="s">
        <v>971</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4">
        <f>'Art. 121'!AF1207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4" customHeight="1" thickTop="1" thickBot="1" x14ac:dyDescent="0.3">
      <c r="A1251" s="323" t="s">
        <v>972</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4">
        <f>'Art. 121'!AF1208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4" customHeight="1" thickTop="1" thickBot="1" x14ac:dyDescent="0.3">
      <c r="A1252" s="323" t="s">
        <v>973</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4">
        <f>'Art. 121'!AF1209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4" customHeight="1" thickTop="1" thickBot="1" x14ac:dyDescent="0.3">
      <c r="A1253" s="323" t="s">
        <v>974</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4">
        <f>'Art. 121'!AF1210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4" customHeight="1" thickTop="1" thickBot="1" x14ac:dyDescent="0.3">
      <c r="A1254" s="323" t="s">
        <v>975</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4">
        <f>'Art. 121'!AF1211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4" customHeight="1" thickTop="1" thickBot="1" x14ac:dyDescent="0.3">
      <c r="A1255" s="323" t="s">
        <v>976</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4">
        <f>'Art. 121'!AF1212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4" customHeight="1" thickTop="1" thickBot="1" x14ac:dyDescent="0.3">
      <c r="A1256" s="323" t="s">
        <v>977</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4">
        <f>'Art. 121'!AF1213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4" customHeight="1" thickTop="1" thickBot="1" x14ac:dyDescent="0.3">
      <c r="A1257" s="323" t="s">
        <v>978</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4">
        <f>'Art. 121'!AF1214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4" customHeight="1" thickTop="1" thickBot="1" x14ac:dyDescent="0.3">
      <c r="A1258" s="323" t="s">
        <v>979</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4">
        <f>'Art. 121'!AF1215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4" customHeight="1" thickTop="1" thickBot="1" x14ac:dyDescent="0.3">
      <c r="A1259" s="323" t="s">
        <v>980</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4">
        <f>'Art. 121'!AF1216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4" customHeight="1" thickTop="1" thickBot="1" x14ac:dyDescent="0.3">
      <c r="A1260" s="323" t="s">
        <v>981</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4">
        <f>'Art. 121'!AF1217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4" customHeight="1" thickTop="1" thickBot="1" x14ac:dyDescent="0.3">
      <c r="A1261" s="323" t="s">
        <v>982</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4">
        <f>'Art. 121'!AF1218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4" customHeight="1" thickTop="1" thickBot="1" x14ac:dyDescent="0.3">
      <c r="A1262" s="323" t="s">
        <v>983</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4">
        <f>'Art. 121'!AF1220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4" customHeight="1" thickTop="1" thickBot="1" x14ac:dyDescent="0.3">
      <c r="A1263" s="323" t="s">
        <v>984</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4">
        <f>'Art. 121'!AF1221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4" customHeight="1" thickTop="1" thickBot="1" x14ac:dyDescent="0.3">
      <c r="A1264" s="323" t="s">
        <v>985</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4">
        <f>'Art. 121'!AF1222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4" customHeight="1" thickTop="1" thickBot="1" x14ac:dyDescent="0.3">
      <c r="A1265" s="323" t="s">
        <v>986</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4">
        <f>'Art. 121'!AF1224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4" customHeight="1" thickTop="1" thickBot="1" x14ac:dyDescent="0.3">
      <c r="A1266" s="323" t="s">
        <v>987</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4">
        <f>'Art. 121'!AF1225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4" customHeight="1" thickTop="1" thickBot="1" x14ac:dyDescent="0.3">
      <c r="A1267" s="323" t="s">
        <v>988</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4">
        <f>'Art. 121'!AF1226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4" customHeight="1" thickTop="1" thickBot="1" x14ac:dyDescent="0.3">
      <c r="A1268" s="323" t="s">
        <v>989</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4">
        <f>'Art. 121'!AF1227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4" customHeight="1" thickTop="1" thickBot="1" x14ac:dyDescent="0.3">
      <c r="A1269" s="323" t="s">
        <v>990</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4">
        <f>'Art. 121'!AF1228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4" customHeight="1" thickTop="1" thickBot="1" x14ac:dyDescent="0.3">
      <c r="A1270" s="323" t="s">
        <v>991</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4">
        <f>'Art. 121'!AF1229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4" customHeight="1" thickTop="1" thickBot="1" x14ac:dyDescent="0.3">
      <c r="A1271" s="323" t="s">
        <v>992</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4">
        <f>'Art. 121'!AF1230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4" customHeight="1" thickTop="1" thickBot="1" x14ac:dyDescent="0.3">
      <c r="A1272" s="323" t="s">
        <v>993</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4">
        <f>'Art. 121'!AF1231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4" customHeight="1" thickTop="1" thickBot="1" x14ac:dyDescent="0.3">
      <c r="A1273" s="323" t="s">
        <v>994</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4">
        <f>'Art. 121'!AF1232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4" customHeight="1" thickTop="1" thickBot="1" x14ac:dyDescent="0.3">
      <c r="A1274" s="323" t="s">
        <v>995</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4">
        <f>'Art. 121'!AF1233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4" customHeight="1" thickTop="1" thickBot="1" x14ac:dyDescent="0.3">
      <c r="A1275" s="323" t="s">
        <v>996</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4">
        <f>'Art. 121'!AF1234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4" customHeight="1" thickTop="1" thickBot="1" x14ac:dyDescent="0.3">
      <c r="A1276" s="323" t="s">
        <v>997</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4">
        <f>'Art. 121'!AF1235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4" customHeight="1" thickTop="1" thickBot="1" x14ac:dyDescent="0.3">
      <c r="A1277" s="323" t="s">
        <v>998</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4">
        <f>'Art. 121'!AF1236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4" customHeight="1" thickTop="1" thickBot="1" x14ac:dyDescent="0.3">
      <c r="A1278" s="323" t="s">
        <v>999</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4">
        <f>'Art. 121'!AF1237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4" customHeight="1" thickTop="1" thickBot="1" x14ac:dyDescent="0.3">
      <c r="A1279" s="323" t="s">
        <v>1000</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4">
        <f>'Art. 121'!AF1238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4" customHeight="1" thickTop="1" thickBot="1" x14ac:dyDescent="0.3">
      <c r="A1280" s="323" t="s">
        <v>1001</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4">
        <f>'Art. 121'!AF1239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4" customHeight="1" thickTop="1" thickBot="1" x14ac:dyDescent="0.3">
      <c r="A1281" s="323" t="s">
        <v>1002</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4">
        <f>'Art. 121'!AF1240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4" customHeight="1" thickTop="1" thickBot="1" x14ac:dyDescent="0.3">
      <c r="A1282" s="323" t="s">
        <v>1003</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4">
        <f>'Art. 121'!AF1241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4" customHeight="1" thickTop="1" thickBot="1" x14ac:dyDescent="0.3">
      <c r="A1283" s="323" t="s">
        <v>1004</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4">
        <f>'Art. 121'!AF1242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4" customHeight="1" thickTop="1" thickBot="1" x14ac:dyDescent="0.3">
      <c r="A1284" s="323" t="s">
        <v>1005</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4">
        <f>'Art. 121'!AF1243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4" customHeight="1" thickTop="1" thickBot="1" x14ac:dyDescent="0.3">
      <c r="A1285" s="323" t="s">
        <v>1006</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4">
        <f>'Art. 121'!AF1244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4" customHeight="1" thickTop="1" thickBot="1" x14ac:dyDescent="0.3">
      <c r="A1286" s="323" t="s">
        <v>1007</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4">
        <f>'Art. 121'!AF1245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4" customHeight="1" thickTop="1" thickBot="1" x14ac:dyDescent="0.3">
      <c r="A1287" s="323" t="s">
        <v>1008</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4">
        <f>'Art. 121'!AF1246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4" customHeight="1" thickTop="1" thickBot="1" x14ac:dyDescent="0.3">
      <c r="A1288" s="323" t="s">
        <v>1009</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4">
        <f>'Art. 121'!AF1247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4" customHeight="1" thickTop="1" thickBot="1" x14ac:dyDescent="0.3">
      <c r="A1289" s="323" t="s">
        <v>1010</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4">
        <f>'Art. 121'!AF1248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4" customHeight="1" thickTop="1" thickBot="1" x14ac:dyDescent="0.3">
      <c r="A1290" s="323" t="s">
        <v>1011</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4">
        <f>'Art. 121'!AF1249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4" customHeight="1" thickTop="1" thickBot="1" x14ac:dyDescent="0.3">
      <c r="A1291" s="323" t="s">
        <v>1012</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4">
        <f>'Art. 121'!AF1250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4" customHeight="1" thickTop="1" thickBot="1" x14ac:dyDescent="0.3">
      <c r="A1292" s="323" t="s">
        <v>1013</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4">
        <f>'Art. 121'!AF1251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4" customHeight="1" thickTop="1" thickBot="1" x14ac:dyDescent="0.3">
      <c r="A1293" s="323" t="s">
        <v>1014</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4">
        <f>'Art. 121'!AF1252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4" customHeight="1" thickTop="1" thickBot="1" x14ac:dyDescent="0.3">
      <c r="A1294" s="323" t="s">
        <v>1015</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4">
        <f>'Art. 121'!AF1253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4" customHeight="1" thickTop="1" thickBot="1" x14ac:dyDescent="0.3">
      <c r="A1295" s="323" t="s">
        <v>1016</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4">
        <f>'Art. 121'!AF1254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4" customHeight="1" thickTop="1" thickBot="1" x14ac:dyDescent="0.3">
      <c r="A1296" s="323" t="s">
        <v>1017</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4">
        <f>'Art. 121'!AF1248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4" customHeight="1" thickTop="1" thickBot="1" x14ac:dyDescent="0.3">
      <c r="A1297" s="323" t="s">
        <v>1018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4">
        <f>'Art. 121'!AF1249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4" customHeight="1" thickTop="1" thickBot="1" x14ac:dyDescent="0.3">
      <c r="A1298" s="323" t="s">
        <v>1019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4">
        <f>'Art. 121'!AF1250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4" customHeight="1" thickTop="1" thickBot="1" x14ac:dyDescent="0.3">
      <c r="A1299" s="323" t="s">
        <v>1020</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4">
        <f>'Art. 121'!AF1251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4" customHeight="1" thickTop="1" thickBot="1" x14ac:dyDescent="0.3">
      <c r="A1300" s="323" t="s">
        <v>1021</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4">
        <f>'Art. 121'!AF1252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4" customHeight="1" thickTop="1" thickBot="1" x14ac:dyDescent="0.3">
      <c r="A1301" s="323" t="s">
        <v>1022</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4">
        <f>'Art. 121'!AF1253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4" customHeight="1" thickTop="1" thickBot="1" x14ac:dyDescent="0.3">
      <c r="A1302" s="323" t="s">
        <v>1023</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4">
        <f>'Art. 121'!AF1254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4" customHeight="1" thickTop="1" thickBot="1" x14ac:dyDescent="0.3">
      <c r="A1303" s="323" t="s">
        <v>1024</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4">
        <f>'Art. 121'!AF1255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4" customHeight="1" thickTop="1" thickBot="1" x14ac:dyDescent="0.3">
      <c r="A1304" s="323" t="s">
        <v>1025</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4">
        <f>'Art. 121'!AF1256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4" customHeight="1" thickTop="1" thickBot="1" x14ac:dyDescent="0.3">
      <c r="A1305" s="323" t="s">
        <v>1026</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4">
        <f>'Art. 121'!AF1257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4" customHeight="1" thickTop="1" thickBot="1" x14ac:dyDescent="0.3">
      <c r="A1306" s="323" t="s">
        <v>1027</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4">
        <f>'Art. 121'!AF1258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4" customHeight="1" thickTop="1" thickBot="1" x14ac:dyDescent="0.3">
      <c r="A1307" s="323" t="s">
        <v>1028</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4">
        <f>'Art. 121'!AF1259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4" customHeight="1" thickTop="1" thickBot="1" x14ac:dyDescent="0.3">
      <c r="A1308" s="323" t="s">
        <v>1029</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4">
        <f>'Art. 121'!AF1260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4" customHeight="1" thickTop="1" thickBot="1" x14ac:dyDescent="0.3">
      <c r="A1309" s="323" t="s">
        <v>1030</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4">
        <f>'Art. 121'!AF1261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4" customHeight="1" thickTop="1" x14ac:dyDescent="0.25">
      <c r="A1310" s="321" t="s">
        <v>2114</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5">
        <f>SUM(AE1187:AE1309)</f>
        <v>2.1276595744680806</v>
      </c>
      <c r="AF1310" s="65"/>
      <c r="AG1310" s="98">
        <f>SUM(AG1187:AG1309)</f>
        <v>123</v>
      </c>
      <c r="AH1310" s="99"/>
      <c r="AI1310" s="100"/>
      <c r="AJ1310" s="100"/>
      <c r="AK1310" s="100"/>
    </row>
    <row r="1311" spans="1:37" ht="25.4" customHeight="1" x14ac:dyDescent="0.25">
      <c r="A1311" s="308" t="s">
        <v>2115</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5">
        <f>AE1310/$AE$23*100</f>
        <v>99.999999999999787</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2" t="s">
        <v>111</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11" t="s">
        <v>99</v>
      </c>
      <c r="AE1313" s="112" t="s">
        <v>9</v>
      </c>
      <c r="AF1313" s="92" t="s">
        <v>1988</v>
      </c>
      <c r="AG1313" s="92" t="s">
        <v>1989</v>
      </c>
      <c r="AH1313" s="92" t="s">
        <v>1990</v>
      </c>
      <c r="AI1313" s="93" t="s">
        <v>1991</v>
      </c>
      <c r="AJ1313" s="92"/>
      <c r="AK1313" s="93" t="s">
        <v>1992</v>
      </c>
    </row>
    <row r="1314" spans="1:37" ht="25.4" customHeight="1" thickTop="1" thickBot="1" x14ac:dyDescent="0.3">
      <c r="A1314" s="323" t="s">
        <v>1031</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4">
        <f>'Art. 121'!AF1264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4" customHeight="1" thickTop="1" thickBot="1" x14ac:dyDescent="0.3">
      <c r="A1315" s="323" t="s">
        <v>1032</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4">
        <f>'Art. 121'!AF1265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4" customHeight="1" thickTop="1" thickBot="1" x14ac:dyDescent="0.3">
      <c r="A1316" s="323" t="s">
        <v>1033</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4">
        <f>'Art. 121'!AF1266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4" customHeight="1" thickTop="1" thickBot="1" x14ac:dyDescent="0.3">
      <c r="A1317" s="323" t="s">
        <v>1034</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4">
        <f>'Art. 121'!AF1267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4" customHeight="1" thickTop="1" thickBot="1" x14ac:dyDescent="0.3">
      <c r="A1318" s="323" t="s">
        <v>1035</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4">
        <f>'Art. 121'!AF1268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4" customHeight="1" thickTop="1" x14ac:dyDescent="0.25">
      <c r="A1319" s="321" t="s">
        <v>2116</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5">
        <f>SUM(AE1312:AE1318)</f>
        <v>2.1276595744680851</v>
      </c>
      <c r="AF1319" s="65"/>
      <c r="AG1319" s="98">
        <f>SUM(AG1314:AG1318)</f>
        <v>5</v>
      </c>
      <c r="AH1319" s="99"/>
      <c r="AI1319" s="100"/>
      <c r="AJ1319" s="100"/>
      <c r="AK1319" s="100"/>
    </row>
    <row r="1320" spans="1:37" ht="25.4" customHeight="1" x14ac:dyDescent="0.25">
      <c r="A1320" s="308" t="s">
        <v>2117</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1036</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2" t="s">
        <v>76</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69" t="s">
        <v>99</v>
      </c>
      <c r="AE1326" s="113" t="s">
        <v>9</v>
      </c>
      <c r="AF1326" s="92" t="s">
        <v>1988</v>
      </c>
      <c r="AG1326" s="92" t="s">
        <v>1989</v>
      </c>
      <c r="AH1326" s="92" t="s">
        <v>1990</v>
      </c>
      <c r="AI1326" s="93" t="s">
        <v>1991</v>
      </c>
      <c r="AJ1326" s="92"/>
      <c r="AK1326" s="93" t="s">
        <v>1992</v>
      </c>
    </row>
    <row r="1327" spans="1:37" ht="25.4" customHeight="1" thickTop="1" thickBot="1" x14ac:dyDescent="0.3">
      <c r="A1327" s="323" t="s">
        <v>1038</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4">
        <f>'Art. 121'!AF1277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4" customHeight="1" thickTop="1" thickBot="1" x14ac:dyDescent="0.3">
      <c r="A1328" s="323" t="s">
        <v>1039</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4">
        <f>'Art. 121'!AF1277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4" customHeight="1" thickTop="1" thickBot="1" x14ac:dyDescent="0.3">
      <c r="A1329" s="323" t="s">
        <v>1040</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4">
        <f>'Art. 121'!AF1278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4" customHeight="1" thickTop="1" thickBot="1" x14ac:dyDescent="0.3">
      <c r="A1330" s="323" t="s">
        <v>1041</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4">
        <f>'Art. 121'!AF1279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4" customHeight="1" thickTop="1" thickBot="1" x14ac:dyDescent="0.3">
      <c r="A1331" s="323" t="s">
        <v>1042</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4">
        <f>'Art. 121'!AF1280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4" customHeight="1" thickTop="1" thickBot="1" x14ac:dyDescent="0.3">
      <c r="A1332" s="323" t="s">
        <v>1043</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4">
        <f>'Art. 121'!AF1282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4" customHeight="1" thickTop="1" thickBot="1" x14ac:dyDescent="0.3">
      <c r="A1333" s="323" t="s">
        <v>1044</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4">
        <f>'Art. 121'!AF1283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4" customHeight="1" thickTop="1" thickBot="1" x14ac:dyDescent="0.3">
      <c r="A1334" s="323" t="s">
        <v>1045</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4">
        <f>'Art. 121'!AF1284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4" customHeight="1" thickTop="1" thickBot="1" x14ac:dyDescent="0.3">
      <c r="A1335" s="323" t="s">
        <v>1046</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4">
        <f>'Art. 121'!AF1285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4" customHeight="1" thickTop="1" x14ac:dyDescent="0.25">
      <c r="A1336" s="321" t="s">
        <v>2118</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5">
        <f>SUM(AE1327:AE1335)</f>
        <v>2.1276595744680846</v>
      </c>
      <c r="AF1336" s="65"/>
      <c r="AG1336" s="98">
        <f>SUM(AG1327:AG1335)</f>
        <v>9</v>
      </c>
      <c r="AH1336" s="99"/>
      <c r="AI1336" s="100"/>
      <c r="AJ1336" s="100"/>
      <c r="AK1336" s="100"/>
    </row>
    <row r="1337" spans="1:37" ht="25.4" customHeight="1" x14ac:dyDescent="0.25">
      <c r="A1337" s="308" t="s">
        <v>2119</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2" t="s">
        <v>111</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11" t="s">
        <v>99</v>
      </c>
      <c r="AE1339" s="112" t="s">
        <v>9</v>
      </c>
      <c r="AF1339" s="92" t="s">
        <v>1988</v>
      </c>
      <c r="AG1339" s="92" t="s">
        <v>1989</v>
      </c>
      <c r="AH1339" s="92" t="s">
        <v>1990</v>
      </c>
      <c r="AI1339" s="93" t="s">
        <v>1991</v>
      </c>
      <c r="AJ1339" s="92"/>
      <c r="AK1339" s="93" t="s">
        <v>1992</v>
      </c>
    </row>
    <row r="1340" spans="1:37" ht="25.4" customHeight="1" thickTop="1" thickBot="1" x14ac:dyDescent="0.3">
      <c r="A1340" s="323" t="s">
        <v>1047</v>
      </c>
      <c r="B1340" s="324" t="s">
        <v>1048</v>
      </c>
      <c r="C1340" s="324" t="s">
        <v>1048</v>
      </c>
      <c r="D1340" s="324" t="s">
        <v>1048</v>
      </c>
      <c r="E1340" s="324" t="s">
        <v>1048</v>
      </c>
      <c r="F1340" s="324" t="s">
        <v>1048</v>
      </c>
      <c r="G1340" s="324" t="s">
        <v>1048</v>
      </c>
      <c r="H1340" s="324" t="s">
        <v>1048</v>
      </c>
      <c r="I1340" s="324" t="s">
        <v>1048</v>
      </c>
      <c r="J1340" s="324" t="s">
        <v>1048</v>
      </c>
      <c r="K1340" s="324" t="s">
        <v>1048</v>
      </c>
      <c r="L1340" s="324" t="s">
        <v>1048</v>
      </c>
      <c r="M1340" s="324" t="s">
        <v>1048</v>
      </c>
      <c r="N1340" s="324" t="s">
        <v>1048</v>
      </c>
      <c r="O1340" s="324" t="s">
        <v>1048</v>
      </c>
      <c r="P1340" s="324" t="s">
        <v>1048</v>
      </c>
      <c r="Q1340" s="324"/>
      <c r="R1340" s="324"/>
      <c r="S1340" s="324"/>
      <c r="T1340" s="324"/>
      <c r="U1340" s="324"/>
      <c r="V1340" s="324"/>
      <c r="W1340" s="324"/>
      <c r="X1340" s="324"/>
      <c r="Y1340" s="324"/>
      <c r="Z1340" s="324"/>
      <c r="AA1340" s="324"/>
      <c r="AB1340" s="324"/>
      <c r="AC1340" s="325"/>
      <c r="AD1340" s="94">
        <f>'Art. 121'!AF1288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4" customHeight="1" thickTop="1" thickBot="1" x14ac:dyDescent="0.3">
      <c r="A1341" s="323" t="s">
        <v>1049</v>
      </c>
      <c r="B1341" s="324" t="s">
        <v>1050</v>
      </c>
      <c r="C1341" s="324" t="s">
        <v>1050</v>
      </c>
      <c r="D1341" s="324" t="s">
        <v>1050</v>
      </c>
      <c r="E1341" s="324" t="s">
        <v>1050</v>
      </c>
      <c r="F1341" s="324" t="s">
        <v>1050</v>
      </c>
      <c r="G1341" s="324" t="s">
        <v>1050</v>
      </c>
      <c r="H1341" s="324" t="s">
        <v>1050</v>
      </c>
      <c r="I1341" s="324" t="s">
        <v>1050</v>
      </c>
      <c r="J1341" s="324" t="s">
        <v>1050</v>
      </c>
      <c r="K1341" s="324" t="s">
        <v>1050</v>
      </c>
      <c r="L1341" s="324" t="s">
        <v>1050</v>
      </c>
      <c r="M1341" s="324" t="s">
        <v>1050</v>
      </c>
      <c r="N1341" s="324" t="s">
        <v>1050</v>
      </c>
      <c r="O1341" s="324" t="s">
        <v>1050</v>
      </c>
      <c r="P1341" s="324" t="s">
        <v>1050</v>
      </c>
      <c r="Q1341" s="324"/>
      <c r="R1341" s="324"/>
      <c r="S1341" s="324"/>
      <c r="T1341" s="324"/>
      <c r="U1341" s="324"/>
      <c r="V1341" s="324"/>
      <c r="W1341" s="324"/>
      <c r="X1341" s="324"/>
      <c r="Y1341" s="324"/>
      <c r="Z1341" s="324"/>
      <c r="AA1341" s="324"/>
      <c r="AB1341" s="324"/>
      <c r="AC1341" s="325"/>
      <c r="AD1341" s="94">
        <f>'Art. 121'!AF1289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4" customHeight="1" thickTop="1" thickBot="1" x14ac:dyDescent="0.3">
      <c r="A1342" s="323" t="s">
        <v>1051</v>
      </c>
      <c r="B1342" s="324" t="s">
        <v>1052</v>
      </c>
      <c r="C1342" s="324" t="s">
        <v>1052</v>
      </c>
      <c r="D1342" s="324" t="s">
        <v>1052</v>
      </c>
      <c r="E1342" s="324" t="s">
        <v>1052</v>
      </c>
      <c r="F1342" s="324" t="s">
        <v>1052</v>
      </c>
      <c r="G1342" s="324" t="s">
        <v>1052</v>
      </c>
      <c r="H1342" s="324" t="s">
        <v>1052</v>
      </c>
      <c r="I1342" s="324" t="s">
        <v>1052</v>
      </c>
      <c r="J1342" s="324" t="s">
        <v>1052</v>
      </c>
      <c r="K1342" s="324" t="s">
        <v>1052</v>
      </c>
      <c r="L1342" s="324" t="s">
        <v>1052</v>
      </c>
      <c r="M1342" s="324" t="s">
        <v>1052</v>
      </c>
      <c r="N1342" s="324" t="s">
        <v>1052</v>
      </c>
      <c r="O1342" s="324" t="s">
        <v>1052</v>
      </c>
      <c r="P1342" s="324" t="s">
        <v>1052</v>
      </c>
      <c r="Q1342" s="324"/>
      <c r="R1342" s="324"/>
      <c r="S1342" s="324"/>
      <c r="T1342" s="324"/>
      <c r="U1342" s="324"/>
      <c r="V1342" s="324"/>
      <c r="W1342" s="324"/>
      <c r="X1342" s="324"/>
      <c r="Y1342" s="324"/>
      <c r="Z1342" s="324"/>
      <c r="AA1342" s="324"/>
      <c r="AB1342" s="324"/>
      <c r="AC1342" s="325"/>
      <c r="AD1342" s="94">
        <f>'Art. 121'!AF1290</f>
        <v>1</v>
      </c>
      <c r="AE1342" s="95">
        <f>IF(AG1342=1,AK1342,AG1342)</f>
        <v>0.21276595744680851</v>
      </c>
      <c r="AF1342">
        <f>AD1342/2</f>
        <v>0.5</v>
      </c>
      <c r="AG1342" s="92">
        <f>IF(AND(AF1342&gt;=0,AF1342&lt;=1),1,"No aplica")</f>
        <v>1</v>
      </c>
      <c r="AH1342" s="96">
        <f>AD1342/(AG1342*2)</f>
        <v>0.5</v>
      </c>
      <c r="AI1342" s="97">
        <f>IF(AG1342=1,AG1342/$AG$1345,"No aplica")</f>
        <v>0.2</v>
      </c>
      <c r="AJ1342" s="97">
        <f>AF1342*AI1342</f>
        <v>0.1</v>
      </c>
      <c r="AK1342" s="97">
        <f>AJ1342*$AE$23</f>
        <v>0.21276595744680851</v>
      </c>
    </row>
    <row r="1343" spans="1:37" ht="25.4" customHeight="1" thickTop="1" thickBot="1" x14ac:dyDescent="0.3">
      <c r="A1343" s="323" t="s">
        <v>1054</v>
      </c>
      <c r="B1343" s="324" t="s">
        <v>1055</v>
      </c>
      <c r="C1343" s="324" t="s">
        <v>1055</v>
      </c>
      <c r="D1343" s="324" t="s">
        <v>1055</v>
      </c>
      <c r="E1343" s="324" t="s">
        <v>1055</v>
      </c>
      <c r="F1343" s="324" t="s">
        <v>1055</v>
      </c>
      <c r="G1343" s="324" t="s">
        <v>1055</v>
      </c>
      <c r="H1343" s="324" t="s">
        <v>1055</v>
      </c>
      <c r="I1343" s="324" t="s">
        <v>1055</v>
      </c>
      <c r="J1343" s="324" t="s">
        <v>1055</v>
      </c>
      <c r="K1343" s="324" t="s">
        <v>1055</v>
      </c>
      <c r="L1343" s="324" t="s">
        <v>1055</v>
      </c>
      <c r="M1343" s="324" t="s">
        <v>1055</v>
      </c>
      <c r="N1343" s="324" t="s">
        <v>1055</v>
      </c>
      <c r="O1343" s="324" t="s">
        <v>1055</v>
      </c>
      <c r="P1343" s="324" t="s">
        <v>1055</v>
      </c>
      <c r="Q1343" s="324"/>
      <c r="R1343" s="324"/>
      <c r="S1343" s="324"/>
      <c r="T1343" s="324"/>
      <c r="U1343" s="324"/>
      <c r="V1343" s="324"/>
      <c r="W1343" s="324"/>
      <c r="X1343" s="324"/>
      <c r="Y1343" s="324"/>
      <c r="Z1343" s="324"/>
      <c r="AA1343" s="324"/>
      <c r="AB1343" s="324"/>
      <c r="AC1343" s="325"/>
      <c r="AD1343" s="94">
        <f>'Art. 121'!AF1291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4" customHeight="1" thickTop="1" thickBot="1" x14ac:dyDescent="0.3">
      <c r="A1344" s="323" t="s">
        <v>1056</v>
      </c>
      <c r="B1344" s="324" t="s">
        <v>1057</v>
      </c>
      <c r="C1344" s="324" t="s">
        <v>1057</v>
      </c>
      <c r="D1344" s="324" t="s">
        <v>1057</v>
      </c>
      <c r="E1344" s="324" t="s">
        <v>1057</v>
      </c>
      <c r="F1344" s="324" t="s">
        <v>1057</v>
      </c>
      <c r="G1344" s="324" t="s">
        <v>1057</v>
      </c>
      <c r="H1344" s="324" t="s">
        <v>1057</v>
      </c>
      <c r="I1344" s="324" t="s">
        <v>1057</v>
      </c>
      <c r="J1344" s="324" t="s">
        <v>1057</v>
      </c>
      <c r="K1344" s="324" t="s">
        <v>1057</v>
      </c>
      <c r="L1344" s="324" t="s">
        <v>1057</v>
      </c>
      <c r="M1344" s="324" t="s">
        <v>1057</v>
      </c>
      <c r="N1344" s="324" t="s">
        <v>1057</v>
      </c>
      <c r="O1344" s="324" t="s">
        <v>1057</v>
      </c>
      <c r="P1344" s="324" t="s">
        <v>1057</v>
      </c>
      <c r="Q1344" s="324"/>
      <c r="R1344" s="324"/>
      <c r="S1344" s="324"/>
      <c r="T1344" s="324"/>
      <c r="U1344" s="324"/>
      <c r="V1344" s="324"/>
      <c r="W1344" s="324"/>
      <c r="X1344" s="324"/>
      <c r="Y1344" s="324"/>
      <c r="Z1344" s="324"/>
      <c r="AA1344" s="324"/>
      <c r="AB1344" s="324"/>
      <c r="AC1344" s="325"/>
      <c r="AD1344" s="94">
        <f>'Art. 121'!AF1292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4" customHeight="1" thickTop="1" x14ac:dyDescent="0.25">
      <c r="A1345" s="321" t="s">
        <v>2120</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5">
        <f>SUM(AE1338:AE1344)</f>
        <v>1.9148936170212765</v>
      </c>
      <c r="AF1345" s="65"/>
      <c r="AG1345" s="98">
        <f>SUM(AG1340:AG1344)</f>
        <v>5</v>
      </c>
      <c r="AH1345" s="99"/>
      <c r="AI1345" s="100"/>
      <c r="AJ1345" s="100"/>
      <c r="AK1345" s="100"/>
    </row>
    <row r="1346" spans="1:37" ht="25.4" customHeight="1" x14ac:dyDescent="0.25">
      <c r="A1346" s="308" t="s">
        <v>2121</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5">
        <f>AE1345/$AE$23*100</f>
        <v>89.999999999999986</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1058</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2" t="s">
        <v>76</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69" t="s">
        <v>99</v>
      </c>
      <c r="AE1352" s="113" t="s">
        <v>9</v>
      </c>
      <c r="AF1352" s="92" t="s">
        <v>1988</v>
      </c>
      <c r="AG1352" s="92" t="s">
        <v>1989</v>
      </c>
      <c r="AH1352" s="92" t="s">
        <v>1990</v>
      </c>
      <c r="AI1352" s="93" t="s">
        <v>1991</v>
      </c>
      <c r="AJ1352" s="92"/>
      <c r="AK1352" s="93" t="s">
        <v>1992</v>
      </c>
    </row>
    <row r="1353" spans="1:37" ht="25.4" customHeight="1" thickTop="1" thickBot="1" x14ac:dyDescent="0.3">
      <c r="A1353" s="323" t="s">
        <v>1060</v>
      </c>
      <c r="B1353" s="324" t="s">
        <v>1061</v>
      </c>
      <c r="C1353" s="324" t="s">
        <v>1061</v>
      </c>
      <c r="D1353" s="324" t="s">
        <v>1061</v>
      </c>
      <c r="E1353" s="324" t="s">
        <v>1061</v>
      </c>
      <c r="F1353" s="324" t="s">
        <v>1061</v>
      </c>
      <c r="G1353" s="324" t="s">
        <v>1061</v>
      </c>
      <c r="H1353" s="324" t="s">
        <v>1061</v>
      </c>
      <c r="I1353" s="324" t="s">
        <v>1061</v>
      </c>
      <c r="J1353" s="324" t="s">
        <v>1061</v>
      </c>
      <c r="K1353" s="324" t="s">
        <v>1061</v>
      </c>
      <c r="L1353" s="324" t="s">
        <v>1061</v>
      </c>
      <c r="M1353" s="324" t="s">
        <v>1061</v>
      </c>
      <c r="N1353" s="324" t="s">
        <v>1061</v>
      </c>
      <c r="O1353" s="324" t="s">
        <v>1061</v>
      </c>
      <c r="P1353" s="324" t="s">
        <v>1061</v>
      </c>
      <c r="Q1353" s="324"/>
      <c r="R1353" s="324"/>
      <c r="S1353" s="324"/>
      <c r="T1353" s="324"/>
      <c r="U1353" s="324"/>
      <c r="V1353" s="324"/>
      <c r="W1353" s="324"/>
      <c r="X1353" s="324"/>
      <c r="Y1353" s="324"/>
      <c r="Z1353" s="324"/>
      <c r="AA1353" s="324"/>
      <c r="AB1353" s="324"/>
      <c r="AC1353" s="325"/>
      <c r="AD1353" s="94">
        <f>'Art. 121'!AF1301</f>
        <v>2</v>
      </c>
      <c r="AE1353" s="95">
        <f t="shared" ref="AE1353:AE1362" si="229">IF(AG1353=1,AK1353,AG1353)</f>
        <v>0.21276595744680851</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0.21276595744680851</v>
      </c>
    </row>
    <row r="1354" spans="1:37" ht="25.4" customHeight="1" thickTop="1" thickBot="1" x14ac:dyDescent="0.3">
      <c r="A1354" s="323" t="s">
        <v>1062</v>
      </c>
      <c r="B1354" s="324" t="s">
        <v>1063</v>
      </c>
      <c r="C1354" s="324" t="s">
        <v>1063</v>
      </c>
      <c r="D1354" s="324" t="s">
        <v>1063</v>
      </c>
      <c r="E1354" s="324" t="s">
        <v>1063</v>
      </c>
      <c r="F1354" s="324" t="s">
        <v>1063</v>
      </c>
      <c r="G1354" s="324" t="s">
        <v>1063</v>
      </c>
      <c r="H1354" s="324" t="s">
        <v>1063</v>
      </c>
      <c r="I1354" s="324" t="s">
        <v>1063</v>
      </c>
      <c r="J1354" s="324" t="s">
        <v>1063</v>
      </c>
      <c r="K1354" s="324" t="s">
        <v>1063</v>
      </c>
      <c r="L1354" s="324" t="s">
        <v>1063</v>
      </c>
      <c r="M1354" s="324" t="s">
        <v>1063</v>
      </c>
      <c r="N1354" s="324" t="s">
        <v>1063</v>
      </c>
      <c r="O1354" s="324" t="s">
        <v>1063</v>
      </c>
      <c r="P1354" s="324" t="s">
        <v>1063</v>
      </c>
      <c r="Q1354" s="324"/>
      <c r="R1354" s="324"/>
      <c r="S1354" s="324"/>
      <c r="T1354" s="324"/>
      <c r="U1354" s="324"/>
      <c r="V1354" s="324"/>
      <c r="W1354" s="324"/>
      <c r="X1354" s="324"/>
      <c r="Y1354" s="324"/>
      <c r="Z1354" s="324"/>
      <c r="AA1354" s="324"/>
      <c r="AB1354" s="324"/>
      <c r="AC1354" s="325"/>
      <c r="AD1354" s="94">
        <f>'Art. 121'!AF1302</f>
        <v>2</v>
      </c>
      <c r="AE1354" s="95">
        <f t="shared" si="229"/>
        <v>0.21276595744680851</v>
      </c>
      <c r="AF1354">
        <f t="shared" si="230"/>
        <v>1</v>
      </c>
      <c r="AG1354" s="92">
        <f t="shared" si="231"/>
        <v>1</v>
      </c>
      <c r="AH1354" s="96">
        <f t="shared" si="232"/>
        <v>1</v>
      </c>
      <c r="AI1354" s="97">
        <f t="shared" si="233"/>
        <v>0.1</v>
      </c>
      <c r="AJ1354" s="97">
        <f t="shared" si="234"/>
        <v>0.1</v>
      </c>
      <c r="AK1354" s="97">
        <f t="shared" si="235"/>
        <v>0.21276595744680851</v>
      </c>
    </row>
    <row r="1355" spans="1:37" ht="25.4" customHeight="1" thickTop="1" thickBot="1" x14ac:dyDescent="0.3">
      <c r="A1355" s="323" t="s">
        <v>1064</v>
      </c>
      <c r="B1355" s="324" t="s">
        <v>1065</v>
      </c>
      <c r="C1355" s="324" t="s">
        <v>1065</v>
      </c>
      <c r="D1355" s="324" t="s">
        <v>1065</v>
      </c>
      <c r="E1355" s="324" t="s">
        <v>1065</v>
      </c>
      <c r="F1355" s="324" t="s">
        <v>1065</v>
      </c>
      <c r="G1355" s="324" t="s">
        <v>1065</v>
      </c>
      <c r="H1355" s="324" t="s">
        <v>1065</v>
      </c>
      <c r="I1355" s="324" t="s">
        <v>1065</v>
      </c>
      <c r="J1355" s="324" t="s">
        <v>1065</v>
      </c>
      <c r="K1355" s="324" t="s">
        <v>1065</v>
      </c>
      <c r="L1355" s="324" t="s">
        <v>1065</v>
      </c>
      <c r="M1355" s="324" t="s">
        <v>1065</v>
      </c>
      <c r="N1355" s="324" t="s">
        <v>1065</v>
      </c>
      <c r="O1355" s="324" t="s">
        <v>1065</v>
      </c>
      <c r="P1355" s="324" t="s">
        <v>1065</v>
      </c>
      <c r="Q1355" s="324"/>
      <c r="R1355" s="324"/>
      <c r="S1355" s="324"/>
      <c r="T1355" s="324"/>
      <c r="U1355" s="324"/>
      <c r="V1355" s="324"/>
      <c r="W1355" s="324"/>
      <c r="X1355" s="324"/>
      <c r="Y1355" s="324"/>
      <c r="Z1355" s="324"/>
      <c r="AA1355" s="324"/>
      <c r="AB1355" s="324"/>
      <c r="AC1355" s="325"/>
      <c r="AD1355" s="94">
        <f>'Art. 121'!AF1303</f>
        <v>2</v>
      </c>
      <c r="AE1355" s="95">
        <f t="shared" si="229"/>
        <v>0.21276595744680851</v>
      </c>
      <c r="AF1355">
        <f t="shared" si="230"/>
        <v>1</v>
      </c>
      <c r="AG1355" s="92">
        <f t="shared" si="231"/>
        <v>1</v>
      </c>
      <c r="AH1355" s="96">
        <f t="shared" si="232"/>
        <v>1</v>
      </c>
      <c r="AI1355" s="97">
        <f t="shared" si="233"/>
        <v>0.1</v>
      </c>
      <c r="AJ1355" s="97">
        <f t="shared" si="234"/>
        <v>0.1</v>
      </c>
      <c r="AK1355" s="97">
        <f t="shared" si="235"/>
        <v>0.21276595744680851</v>
      </c>
    </row>
    <row r="1356" spans="1:37" ht="25.4" customHeight="1" thickTop="1" thickBot="1" x14ac:dyDescent="0.3">
      <c r="A1356" s="323" t="s">
        <v>1066</v>
      </c>
      <c r="B1356" s="324" t="s">
        <v>1067</v>
      </c>
      <c r="C1356" s="324" t="s">
        <v>1067</v>
      </c>
      <c r="D1356" s="324" t="s">
        <v>1067</v>
      </c>
      <c r="E1356" s="324" t="s">
        <v>1067</v>
      </c>
      <c r="F1356" s="324" t="s">
        <v>1067</v>
      </c>
      <c r="G1356" s="324" t="s">
        <v>1067</v>
      </c>
      <c r="H1356" s="324" t="s">
        <v>1067</v>
      </c>
      <c r="I1356" s="324" t="s">
        <v>1067</v>
      </c>
      <c r="J1356" s="324" t="s">
        <v>1067</v>
      </c>
      <c r="K1356" s="324" t="s">
        <v>1067</v>
      </c>
      <c r="L1356" s="324" t="s">
        <v>1067</v>
      </c>
      <c r="M1356" s="324" t="s">
        <v>1067</v>
      </c>
      <c r="N1356" s="324" t="s">
        <v>1067</v>
      </c>
      <c r="O1356" s="324" t="s">
        <v>1067</v>
      </c>
      <c r="P1356" s="324" t="s">
        <v>1067</v>
      </c>
      <c r="Q1356" s="324"/>
      <c r="R1356" s="324"/>
      <c r="S1356" s="324"/>
      <c r="T1356" s="324"/>
      <c r="U1356" s="324"/>
      <c r="V1356" s="324"/>
      <c r="W1356" s="324"/>
      <c r="X1356" s="324"/>
      <c r="Y1356" s="324"/>
      <c r="Z1356" s="324"/>
      <c r="AA1356" s="324"/>
      <c r="AB1356" s="324"/>
      <c r="AC1356" s="325"/>
      <c r="AD1356" s="94">
        <f>'Art. 121'!AF1304</f>
        <v>2</v>
      </c>
      <c r="AE1356" s="95">
        <f t="shared" si="229"/>
        <v>0.21276595744680851</v>
      </c>
      <c r="AF1356">
        <f t="shared" si="230"/>
        <v>1</v>
      </c>
      <c r="AG1356" s="92">
        <f t="shared" si="231"/>
        <v>1</v>
      </c>
      <c r="AH1356" s="96">
        <f t="shared" si="232"/>
        <v>1</v>
      </c>
      <c r="AI1356" s="97">
        <f t="shared" si="233"/>
        <v>0.1</v>
      </c>
      <c r="AJ1356" s="97">
        <f t="shared" si="234"/>
        <v>0.1</v>
      </c>
      <c r="AK1356" s="97">
        <f t="shared" si="235"/>
        <v>0.21276595744680851</v>
      </c>
    </row>
    <row r="1357" spans="1:37" ht="25.4" customHeight="1" thickTop="1" thickBot="1" x14ac:dyDescent="0.3">
      <c r="A1357" s="323" t="s">
        <v>1068</v>
      </c>
      <c r="B1357" s="324" t="s">
        <v>1069</v>
      </c>
      <c r="C1357" s="324" t="s">
        <v>1069</v>
      </c>
      <c r="D1357" s="324" t="s">
        <v>1069</v>
      </c>
      <c r="E1357" s="324" t="s">
        <v>1069</v>
      </c>
      <c r="F1357" s="324" t="s">
        <v>1069</v>
      </c>
      <c r="G1357" s="324" t="s">
        <v>1069</v>
      </c>
      <c r="H1357" s="324" t="s">
        <v>1069</v>
      </c>
      <c r="I1357" s="324" t="s">
        <v>1069</v>
      </c>
      <c r="J1357" s="324" t="s">
        <v>1069</v>
      </c>
      <c r="K1357" s="324" t="s">
        <v>1069</v>
      </c>
      <c r="L1357" s="324" t="s">
        <v>1069</v>
      </c>
      <c r="M1357" s="324" t="s">
        <v>1069</v>
      </c>
      <c r="N1357" s="324" t="s">
        <v>1069</v>
      </c>
      <c r="O1357" s="324" t="s">
        <v>1069</v>
      </c>
      <c r="P1357" s="324" t="s">
        <v>1069</v>
      </c>
      <c r="Q1357" s="324"/>
      <c r="R1357" s="324"/>
      <c r="S1357" s="324"/>
      <c r="T1357" s="324"/>
      <c r="U1357" s="324"/>
      <c r="V1357" s="324"/>
      <c r="W1357" s="324"/>
      <c r="X1357" s="324"/>
      <c r="Y1357" s="324"/>
      <c r="Z1357" s="324"/>
      <c r="AA1357" s="324"/>
      <c r="AB1357" s="324"/>
      <c r="AC1357" s="325"/>
      <c r="AD1357" s="94">
        <f>'Art. 121'!AF1305</f>
        <v>2</v>
      </c>
      <c r="AE1357" s="95">
        <f t="shared" si="229"/>
        <v>0.21276595744680851</v>
      </c>
      <c r="AF1357">
        <f t="shared" si="230"/>
        <v>1</v>
      </c>
      <c r="AG1357" s="92">
        <f t="shared" si="231"/>
        <v>1</v>
      </c>
      <c r="AH1357" s="96">
        <f t="shared" si="232"/>
        <v>1</v>
      </c>
      <c r="AI1357" s="97">
        <f t="shared" si="233"/>
        <v>0.1</v>
      </c>
      <c r="AJ1357" s="97">
        <f t="shared" si="234"/>
        <v>0.1</v>
      </c>
      <c r="AK1357" s="97">
        <f t="shared" si="235"/>
        <v>0.21276595744680851</v>
      </c>
    </row>
    <row r="1358" spans="1:37" ht="25.4" customHeight="1" thickTop="1" thickBot="1" x14ac:dyDescent="0.3">
      <c r="A1358" s="323" t="s">
        <v>1070</v>
      </c>
      <c r="B1358" s="324" t="s">
        <v>1071</v>
      </c>
      <c r="C1358" s="324" t="s">
        <v>1071</v>
      </c>
      <c r="D1358" s="324" t="s">
        <v>1071</v>
      </c>
      <c r="E1358" s="324" t="s">
        <v>1071</v>
      </c>
      <c r="F1358" s="324" t="s">
        <v>1071</v>
      </c>
      <c r="G1358" s="324" t="s">
        <v>1071</v>
      </c>
      <c r="H1358" s="324" t="s">
        <v>1071</v>
      </c>
      <c r="I1358" s="324" t="s">
        <v>1071</v>
      </c>
      <c r="J1358" s="324" t="s">
        <v>1071</v>
      </c>
      <c r="K1358" s="324" t="s">
        <v>1071</v>
      </c>
      <c r="L1358" s="324" t="s">
        <v>1071</v>
      </c>
      <c r="M1358" s="324" t="s">
        <v>1071</v>
      </c>
      <c r="N1358" s="324" t="s">
        <v>1071</v>
      </c>
      <c r="O1358" s="324" t="s">
        <v>1071</v>
      </c>
      <c r="P1358" s="324" t="s">
        <v>1071</v>
      </c>
      <c r="Q1358" s="324"/>
      <c r="R1358" s="324"/>
      <c r="S1358" s="324"/>
      <c r="T1358" s="324"/>
      <c r="U1358" s="324"/>
      <c r="V1358" s="324"/>
      <c r="W1358" s="324"/>
      <c r="X1358" s="324"/>
      <c r="Y1358" s="324"/>
      <c r="Z1358" s="324"/>
      <c r="AA1358" s="324"/>
      <c r="AB1358" s="324"/>
      <c r="AC1358" s="325"/>
      <c r="AD1358" s="94">
        <f>'Art. 121'!AF1306</f>
        <v>2</v>
      </c>
      <c r="AE1358" s="95">
        <f t="shared" si="229"/>
        <v>0.21276595744680851</v>
      </c>
      <c r="AF1358">
        <f t="shared" si="230"/>
        <v>1</v>
      </c>
      <c r="AG1358" s="92">
        <f t="shared" si="231"/>
        <v>1</v>
      </c>
      <c r="AH1358" s="96">
        <f t="shared" si="232"/>
        <v>1</v>
      </c>
      <c r="AI1358" s="97">
        <f t="shared" si="233"/>
        <v>0.1</v>
      </c>
      <c r="AJ1358" s="97">
        <f t="shared" si="234"/>
        <v>0.1</v>
      </c>
      <c r="AK1358" s="97">
        <f t="shared" si="235"/>
        <v>0.21276595744680851</v>
      </c>
    </row>
    <row r="1359" spans="1:37" ht="25.4" customHeight="1" thickTop="1" thickBot="1" x14ac:dyDescent="0.3">
      <c r="A1359" s="323" t="s">
        <v>1072</v>
      </c>
      <c r="B1359" s="324" t="s">
        <v>1073</v>
      </c>
      <c r="C1359" s="324" t="s">
        <v>1073</v>
      </c>
      <c r="D1359" s="324" t="s">
        <v>1073</v>
      </c>
      <c r="E1359" s="324" t="s">
        <v>1073</v>
      </c>
      <c r="F1359" s="324" t="s">
        <v>1073</v>
      </c>
      <c r="G1359" s="324" t="s">
        <v>1073</v>
      </c>
      <c r="H1359" s="324" t="s">
        <v>1073</v>
      </c>
      <c r="I1359" s="324" t="s">
        <v>1073</v>
      </c>
      <c r="J1359" s="324" t="s">
        <v>1073</v>
      </c>
      <c r="K1359" s="324" t="s">
        <v>1073</v>
      </c>
      <c r="L1359" s="324" t="s">
        <v>1073</v>
      </c>
      <c r="M1359" s="324" t="s">
        <v>1073</v>
      </c>
      <c r="N1359" s="324" t="s">
        <v>1073</v>
      </c>
      <c r="O1359" s="324" t="s">
        <v>1073</v>
      </c>
      <c r="P1359" s="324" t="s">
        <v>1073</v>
      </c>
      <c r="Q1359" s="324"/>
      <c r="R1359" s="324"/>
      <c r="S1359" s="324"/>
      <c r="T1359" s="324"/>
      <c r="U1359" s="324"/>
      <c r="V1359" s="324"/>
      <c r="W1359" s="324"/>
      <c r="X1359" s="324"/>
      <c r="Y1359" s="324"/>
      <c r="Z1359" s="324"/>
      <c r="AA1359" s="324"/>
      <c r="AB1359" s="324"/>
      <c r="AC1359" s="325"/>
      <c r="AD1359" s="94">
        <f>'Art. 121'!AF1307</f>
        <v>2</v>
      </c>
      <c r="AE1359" s="95">
        <f t="shared" si="229"/>
        <v>0.21276595744680851</v>
      </c>
      <c r="AF1359">
        <f t="shared" si="230"/>
        <v>1</v>
      </c>
      <c r="AG1359" s="92">
        <f t="shared" si="231"/>
        <v>1</v>
      </c>
      <c r="AH1359" s="96">
        <f t="shared" si="232"/>
        <v>1</v>
      </c>
      <c r="AI1359" s="97">
        <f t="shared" si="233"/>
        <v>0.1</v>
      </c>
      <c r="AJ1359" s="97">
        <f t="shared" si="234"/>
        <v>0.1</v>
      </c>
      <c r="AK1359" s="97">
        <f t="shared" si="235"/>
        <v>0.21276595744680851</v>
      </c>
    </row>
    <row r="1360" spans="1:37" ht="25.4" customHeight="1" thickTop="1" thickBot="1" x14ac:dyDescent="0.3">
      <c r="A1360" s="323" t="s">
        <v>1074</v>
      </c>
      <c r="B1360" s="324" t="s">
        <v>1075</v>
      </c>
      <c r="C1360" s="324" t="s">
        <v>1075</v>
      </c>
      <c r="D1360" s="324" t="s">
        <v>1075</v>
      </c>
      <c r="E1360" s="324" t="s">
        <v>1075</v>
      </c>
      <c r="F1360" s="324" t="s">
        <v>1075</v>
      </c>
      <c r="G1360" s="324" t="s">
        <v>1075</v>
      </c>
      <c r="H1360" s="324" t="s">
        <v>1075</v>
      </c>
      <c r="I1360" s="324" t="s">
        <v>1075</v>
      </c>
      <c r="J1360" s="324" t="s">
        <v>1075</v>
      </c>
      <c r="K1360" s="324" t="s">
        <v>1075</v>
      </c>
      <c r="L1360" s="324" t="s">
        <v>1075</v>
      </c>
      <c r="M1360" s="324" t="s">
        <v>1075</v>
      </c>
      <c r="N1360" s="324" t="s">
        <v>1075</v>
      </c>
      <c r="O1360" s="324" t="s">
        <v>1075</v>
      </c>
      <c r="P1360" s="324" t="s">
        <v>1075</v>
      </c>
      <c r="Q1360" s="324"/>
      <c r="R1360" s="324"/>
      <c r="S1360" s="324"/>
      <c r="T1360" s="324"/>
      <c r="U1360" s="324"/>
      <c r="V1360" s="324"/>
      <c r="W1360" s="324"/>
      <c r="X1360" s="324"/>
      <c r="Y1360" s="324"/>
      <c r="Z1360" s="324"/>
      <c r="AA1360" s="324"/>
      <c r="AB1360" s="324"/>
      <c r="AC1360" s="325"/>
      <c r="AD1360" s="94">
        <f>'Art. 121'!AF1308</f>
        <v>2</v>
      </c>
      <c r="AE1360" s="95">
        <f t="shared" si="229"/>
        <v>0.21276595744680851</v>
      </c>
      <c r="AF1360">
        <f t="shared" si="230"/>
        <v>1</v>
      </c>
      <c r="AG1360" s="92">
        <f t="shared" si="231"/>
        <v>1</v>
      </c>
      <c r="AH1360" s="96">
        <f t="shared" si="232"/>
        <v>1</v>
      </c>
      <c r="AI1360" s="97">
        <f t="shared" si="233"/>
        <v>0.1</v>
      </c>
      <c r="AJ1360" s="97">
        <f t="shared" si="234"/>
        <v>0.1</v>
      </c>
      <c r="AK1360" s="97">
        <f t="shared" si="235"/>
        <v>0.21276595744680851</v>
      </c>
    </row>
    <row r="1361" spans="1:37" ht="25.4" customHeight="1" thickTop="1" thickBot="1" x14ac:dyDescent="0.3">
      <c r="A1361" s="323" t="s">
        <v>1076</v>
      </c>
      <c r="B1361" s="324" t="s">
        <v>1077</v>
      </c>
      <c r="C1361" s="324" t="s">
        <v>1077</v>
      </c>
      <c r="D1361" s="324" t="s">
        <v>1077</v>
      </c>
      <c r="E1361" s="324" t="s">
        <v>1077</v>
      </c>
      <c r="F1361" s="324" t="s">
        <v>1077</v>
      </c>
      <c r="G1361" s="324" t="s">
        <v>1077</v>
      </c>
      <c r="H1361" s="324" t="s">
        <v>1077</v>
      </c>
      <c r="I1361" s="324" t="s">
        <v>1077</v>
      </c>
      <c r="J1361" s="324" t="s">
        <v>1077</v>
      </c>
      <c r="K1361" s="324" t="s">
        <v>1077</v>
      </c>
      <c r="L1361" s="324" t="s">
        <v>1077</v>
      </c>
      <c r="M1361" s="324" t="s">
        <v>1077</v>
      </c>
      <c r="N1361" s="324" t="s">
        <v>1077</v>
      </c>
      <c r="O1361" s="324" t="s">
        <v>1077</v>
      </c>
      <c r="P1361" s="324" t="s">
        <v>1077</v>
      </c>
      <c r="Q1361" s="324"/>
      <c r="R1361" s="324"/>
      <c r="S1361" s="324"/>
      <c r="T1361" s="324"/>
      <c r="U1361" s="324"/>
      <c r="V1361" s="324"/>
      <c r="W1361" s="324"/>
      <c r="X1361" s="324"/>
      <c r="Y1361" s="324"/>
      <c r="Z1361" s="324"/>
      <c r="AA1361" s="324"/>
      <c r="AB1361" s="324"/>
      <c r="AC1361" s="325"/>
      <c r="AD1361" s="94">
        <f>'Art. 121'!AF1309</f>
        <v>2</v>
      </c>
      <c r="AE1361" s="95">
        <f t="shared" si="229"/>
        <v>0.21276595744680851</v>
      </c>
      <c r="AF1361">
        <f t="shared" si="230"/>
        <v>1</v>
      </c>
      <c r="AG1361" s="92">
        <f t="shared" si="231"/>
        <v>1</v>
      </c>
      <c r="AH1361" s="96">
        <f t="shared" si="232"/>
        <v>1</v>
      </c>
      <c r="AI1361" s="97">
        <f t="shared" si="233"/>
        <v>0.1</v>
      </c>
      <c r="AJ1361" s="97">
        <f t="shared" si="234"/>
        <v>0.1</v>
      </c>
      <c r="AK1361" s="97">
        <f t="shared" si="235"/>
        <v>0.21276595744680851</v>
      </c>
    </row>
    <row r="1362" spans="1:37" ht="25.4" customHeight="1" thickTop="1" thickBot="1" x14ac:dyDescent="0.3">
      <c r="A1362" s="323" t="s">
        <v>1078</v>
      </c>
      <c r="B1362" s="324" t="s">
        <v>1079</v>
      </c>
      <c r="C1362" s="324" t="s">
        <v>1079</v>
      </c>
      <c r="D1362" s="324" t="s">
        <v>1079</v>
      </c>
      <c r="E1362" s="324" t="s">
        <v>1079</v>
      </c>
      <c r="F1362" s="324" t="s">
        <v>1079</v>
      </c>
      <c r="G1362" s="324" t="s">
        <v>1079</v>
      </c>
      <c r="H1362" s="324" t="s">
        <v>1079</v>
      </c>
      <c r="I1362" s="324" t="s">
        <v>1079</v>
      </c>
      <c r="J1362" s="324" t="s">
        <v>1079</v>
      </c>
      <c r="K1362" s="324" t="s">
        <v>1079</v>
      </c>
      <c r="L1362" s="324" t="s">
        <v>1079</v>
      </c>
      <c r="M1362" s="324" t="s">
        <v>1079</v>
      </c>
      <c r="N1362" s="324" t="s">
        <v>1079</v>
      </c>
      <c r="O1362" s="324" t="s">
        <v>1079</v>
      </c>
      <c r="P1362" s="324" t="s">
        <v>1079</v>
      </c>
      <c r="Q1362" s="324"/>
      <c r="R1362" s="324"/>
      <c r="S1362" s="324"/>
      <c r="T1362" s="324"/>
      <c r="U1362" s="324"/>
      <c r="V1362" s="324"/>
      <c r="W1362" s="324"/>
      <c r="X1362" s="324"/>
      <c r="Y1362" s="324"/>
      <c r="Z1362" s="324"/>
      <c r="AA1362" s="324"/>
      <c r="AB1362" s="324"/>
      <c r="AC1362" s="325"/>
      <c r="AD1362" s="94">
        <f>'Art. 121'!AF1310</f>
        <v>2</v>
      </c>
      <c r="AE1362" s="95">
        <f t="shared" si="229"/>
        <v>0.21276595744680851</v>
      </c>
      <c r="AF1362">
        <f t="shared" si="230"/>
        <v>1</v>
      </c>
      <c r="AG1362" s="92">
        <f t="shared" si="231"/>
        <v>1</v>
      </c>
      <c r="AH1362" s="96">
        <f t="shared" si="232"/>
        <v>1</v>
      </c>
      <c r="AI1362" s="97">
        <f t="shared" si="233"/>
        <v>0.1</v>
      </c>
      <c r="AJ1362" s="97">
        <f t="shared" si="234"/>
        <v>0.1</v>
      </c>
      <c r="AK1362" s="97">
        <f t="shared" si="235"/>
        <v>0.21276595744680851</v>
      </c>
    </row>
    <row r="1363" spans="1:37" ht="25.4" customHeight="1" thickTop="1" x14ac:dyDescent="0.25">
      <c r="A1363" s="321" t="s">
        <v>2122</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5">
        <f>SUM(AE1353:AE1362)</f>
        <v>2.1276595744680855</v>
      </c>
      <c r="AF1363" s="65"/>
      <c r="AG1363" s="98">
        <f>SUM(AG1353:AG1362)</f>
        <v>10</v>
      </c>
      <c r="AH1363" s="99"/>
      <c r="AI1363" s="100"/>
      <c r="AJ1363" s="100"/>
      <c r="AK1363" s="100"/>
    </row>
    <row r="1364" spans="1:37" ht="25.4" customHeight="1" x14ac:dyDescent="0.25">
      <c r="A1364" s="308" t="s">
        <v>2123</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2" t="s">
        <v>111</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11" t="s">
        <v>99</v>
      </c>
      <c r="AE1366" s="112" t="s">
        <v>9</v>
      </c>
      <c r="AF1366" s="92" t="s">
        <v>1988</v>
      </c>
      <c r="AG1366" s="92" t="s">
        <v>1989</v>
      </c>
      <c r="AH1366" s="92" t="s">
        <v>1990</v>
      </c>
      <c r="AI1366" s="93" t="s">
        <v>1991</v>
      </c>
      <c r="AJ1366" s="92"/>
      <c r="AK1366" s="93" t="s">
        <v>1992</v>
      </c>
    </row>
    <row r="1367" spans="1:37" ht="25.4" customHeight="1" thickTop="1" thickBot="1" x14ac:dyDescent="0.3">
      <c r="A1367" s="323" t="s">
        <v>1080</v>
      </c>
      <c r="B1367" s="324" t="s">
        <v>1081</v>
      </c>
      <c r="C1367" s="324" t="s">
        <v>1081</v>
      </c>
      <c r="D1367" s="324" t="s">
        <v>1081</v>
      </c>
      <c r="E1367" s="324" t="s">
        <v>1081</v>
      </c>
      <c r="F1367" s="324" t="s">
        <v>1081</v>
      </c>
      <c r="G1367" s="324" t="s">
        <v>1081</v>
      </c>
      <c r="H1367" s="324" t="s">
        <v>1081</v>
      </c>
      <c r="I1367" s="324" t="s">
        <v>1081</v>
      </c>
      <c r="J1367" s="324" t="s">
        <v>1081</v>
      </c>
      <c r="K1367" s="324" t="s">
        <v>1081</v>
      </c>
      <c r="L1367" s="324" t="s">
        <v>1081</v>
      </c>
      <c r="M1367" s="324" t="s">
        <v>1081</v>
      </c>
      <c r="N1367" s="324" t="s">
        <v>1081</v>
      </c>
      <c r="O1367" s="324" t="s">
        <v>1081</v>
      </c>
      <c r="P1367" s="324" t="s">
        <v>1081</v>
      </c>
      <c r="Q1367" s="324"/>
      <c r="R1367" s="324"/>
      <c r="S1367" s="324"/>
      <c r="T1367" s="324"/>
      <c r="U1367" s="324"/>
      <c r="V1367" s="324"/>
      <c r="W1367" s="324"/>
      <c r="X1367" s="324"/>
      <c r="Y1367" s="324"/>
      <c r="Z1367" s="324"/>
      <c r="AA1367" s="324"/>
      <c r="AB1367" s="324"/>
      <c r="AC1367" s="325"/>
      <c r="AD1367" s="94">
        <f>'Art. 121'!AF1313</f>
        <v>2</v>
      </c>
      <c r="AE1367" s="95">
        <f>IF(AG1367=1,AK1367,AG1367)</f>
        <v>0.42553191489361702</v>
      </c>
      <c r="AF1367">
        <f>AD1367/2</f>
        <v>1</v>
      </c>
      <c r="AG1367" s="92">
        <f>IF(AND(AF1367&gt;=0,AF1367&lt;=1),1,"No aplica")</f>
        <v>1</v>
      </c>
      <c r="AH1367" s="96">
        <f>AD1367/(AG1367*2)</f>
        <v>1</v>
      </c>
      <c r="AI1367" s="97">
        <f>IF(AG1367=1,AG1367/$AG$1372,"No aplica")</f>
        <v>0.2</v>
      </c>
      <c r="AJ1367" s="97">
        <f>AF1367*AI1367</f>
        <v>0.2</v>
      </c>
      <c r="AK1367" s="97">
        <f>AJ1367*$AE$23</f>
        <v>0.42553191489361702</v>
      </c>
    </row>
    <row r="1368" spans="1:37" ht="25.4" customHeight="1" thickTop="1" thickBot="1" x14ac:dyDescent="0.3">
      <c r="A1368" s="323" t="s">
        <v>1082</v>
      </c>
      <c r="B1368" s="324" t="s">
        <v>1083</v>
      </c>
      <c r="C1368" s="324" t="s">
        <v>1083</v>
      </c>
      <c r="D1368" s="324" t="s">
        <v>1083</v>
      </c>
      <c r="E1368" s="324" t="s">
        <v>1083</v>
      </c>
      <c r="F1368" s="324" t="s">
        <v>1083</v>
      </c>
      <c r="G1368" s="324" t="s">
        <v>1083</v>
      </c>
      <c r="H1368" s="324" t="s">
        <v>1083</v>
      </c>
      <c r="I1368" s="324" t="s">
        <v>1083</v>
      </c>
      <c r="J1368" s="324" t="s">
        <v>1083</v>
      </c>
      <c r="K1368" s="324" t="s">
        <v>1083</v>
      </c>
      <c r="L1368" s="324" t="s">
        <v>1083</v>
      </c>
      <c r="M1368" s="324" t="s">
        <v>1083</v>
      </c>
      <c r="N1368" s="324" t="s">
        <v>1083</v>
      </c>
      <c r="O1368" s="324" t="s">
        <v>1083</v>
      </c>
      <c r="P1368" s="324" t="s">
        <v>1083</v>
      </c>
      <c r="Q1368" s="324"/>
      <c r="R1368" s="324"/>
      <c r="S1368" s="324"/>
      <c r="T1368" s="324"/>
      <c r="U1368" s="324"/>
      <c r="V1368" s="324"/>
      <c r="W1368" s="324"/>
      <c r="X1368" s="324"/>
      <c r="Y1368" s="324"/>
      <c r="Z1368" s="324"/>
      <c r="AA1368" s="324"/>
      <c r="AB1368" s="324"/>
      <c r="AC1368" s="325"/>
      <c r="AD1368" s="94">
        <f>'Art. 121'!AF1314</f>
        <v>2</v>
      </c>
      <c r="AE1368" s="95">
        <f>IF(AG1368=1,AK1368,AG1368)</f>
        <v>0.42553191489361702</v>
      </c>
      <c r="AF1368">
        <f>AD1368/2</f>
        <v>1</v>
      </c>
      <c r="AG1368" s="92">
        <f>IF(AND(AF1368&gt;=0,AF1368&lt;=1),1,"No aplica")</f>
        <v>1</v>
      </c>
      <c r="AH1368" s="96">
        <f>AD1368/(AG1368*2)</f>
        <v>1</v>
      </c>
      <c r="AI1368" s="97">
        <f>IF(AG1368=1,AG1368/$AG$1372,"No aplica")</f>
        <v>0.2</v>
      </c>
      <c r="AJ1368" s="97">
        <f>AF1368*AI1368</f>
        <v>0.2</v>
      </c>
      <c r="AK1368" s="97">
        <f>AJ1368*$AE$23</f>
        <v>0.42553191489361702</v>
      </c>
    </row>
    <row r="1369" spans="1:37" ht="25.4" customHeight="1" thickTop="1" thickBot="1" x14ac:dyDescent="0.3">
      <c r="A1369" s="323" t="s">
        <v>1084</v>
      </c>
      <c r="B1369" s="324" t="s">
        <v>1085</v>
      </c>
      <c r="C1369" s="324" t="s">
        <v>1085</v>
      </c>
      <c r="D1369" s="324" t="s">
        <v>1085</v>
      </c>
      <c r="E1369" s="324" t="s">
        <v>1085</v>
      </c>
      <c r="F1369" s="324" t="s">
        <v>1085</v>
      </c>
      <c r="G1369" s="324" t="s">
        <v>1085</v>
      </c>
      <c r="H1369" s="324" t="s">
        <v>1085</v>
      </c>
      <c r="I1369" s="324" t="s">
        <v>1085</v>
      </c>
      <c r="J1369" s="324" t="s">
        <v>1085</v>
      </c>
      <c r="K1369" s="324" t="s">
        <v>1085</v>
      </c>
      <c r="L1369" s="324" t="s">
        <v>1085</v>
      </c>
      <c r="M1369" s="324" t="s">
        <v>1085</v>
      </c>
      <c r="N1369" s="324" t="s">
        <v>1085</v>
      </c>
      <c r="O1369" s="324" t="s">
        <v>1085</v>
      </c>
      <c r="P1369" s="324" t="s">
        <v>1085</v>
      </c>
      <c r="Q1369" s="324"/>
      <c r="R1369" s="324"/>
      <c r="S1369" s="324"/>
      <c r="T1369" s="324"/>
      <c r="U1369" s="324"/>
      <c r="V1369" s="324"/>
      <c r="W1369" s="324"/>
      <c r="X1369" s="324"/>
      <c r="Y1369" s="324"/>
      <c r="Z1369" s="324"/>
      <c r="AA1369" s="324"/>
      <c r="AB1369" s="324"/>
      <c r="AC1369" s="325"/>
      <c r="AD1369" s="94">
        <f>'Art. 121'!AF1315</f>
        <v>2</v>
      </c>
      <c r="AE1369" s="95">
        <f>IF(AG1369=1,AK1369,AG1369)</f>
        <v>0.42553191489361702</v>
      </c>
      <c r="AF1369">
        <f>AD1369/2</f>
        <v>1</v>
      </c>
      <c r="AG1369" s="92">
        <f>IF(AND(AF1369&gt;=0,AF1369&lt;=1),1,"No aplica")</f>
        <v>1</v>
      </c>
      <c r="AH1369" s="96">
        <f>AD1369/(AG1369*2)</f>
        <v>1</v>
      </c>
      <c r="AI1369" s="97">
        <f>IF(AG1369=1,AG1369/$AG$1372,"No aplica")</f>
        <v>0.2</v>
      </c>
      <c r="AJ1369" s="97">
        <f>AF1369*AI1369</f>
        <v>0.2</v>
      </c>
      <c r="AK1369" s="97">
        <f>AJ1369*$AE$23</f>
        <v>0.42553191489361702</v>
      </c>
    </row>
    <row r="1370" spans="1:37" ht="25.4" customHeight="1" thickTop="1" thickBot="1" x14ac:dyDescent="0.3">
      <c r="A1370" s="323" t="s">
        <v>1086</v>
      </c>
      <c r="B1370" s="324" t="s">
        <v>1087</v>
      </c>
      <c r="C1370" s="324" t="s">
        <v>1087</v>
      </c>
      <c r="D1370" s="324" t="s">
        <v>1087</v>
      </c>
      <c r="E1370" s="324" t="s">
        <v>1087</v>
      </c>
      <c r="F1370" s="324" t="s">
        <v>1087</v>
      </c>
      <c r="G1370" s="324" t="s">
        <v>1087</v>
      </c>
      <c r="H1370" s="324" t="s">
        <v>1087</v>
      </c>
      <c r="I1370" s="324" t="s">
        <v>1087</v>
      </c>
      <c r="J1370" s="324" t="s">
        <v>1087</v>
      </c>
      <c r="K1370" s="324" t="s">
        <v>1087</v>
      </c>
      <c r="L1370" s="324" t="s">
        <v>1087</v>
      </c>
      <c r="M1370" s="324" t="s">
        <v>1087</v>
      </c>
      <c r="N1370" s="324" t="s">
        <v>1087</v>
      </c>
      <c r="O1370" s="324" t="s">
        <v>1087</v>
      </c>
      <c r="P1370" s="324" t="s">
        <v>1087</v>
      </c>
      <c r="Q1370" s="324"/>
      <c r="R1370" s="324"/>
      <c r="S1370" s="324"/>
      <c r="T1370" s="324"/>
      <c r="U1370" s="324"/>
      <c r="V1370" s="324"/>
      <c r="W1370" s="324"/>
      <c r="X1370" s="324"/>
      <c r="Y1370" s="324"/>
      <c r="Z1370" s="324"/>
      <c r="AA1370" s="324"/>
      <c r="AB1370" s="324"/>
      <c r="AC1370" s="325"/>
      <c r="AD1370" s="94">
        <f>'Art. 121'!AF1316</f>
        <v>2</v>
      </c>
      <c r="AE1370" s="95">
        <f>IF(AG1370=1,AK1370,AG1370)</f>
        <v>0.42553191489361702</v>
      </c>
      <c r="AF1370">
        <f>AD1370/2</f>
        <v>1</v>
      </c>
      <c r="AG1370" s="92">
        <f>IF(AND(AF1370&gt;=0,AF1370&lt;=1),1,"No aplica")</f>
        <v>1</v>
      </c>
      <c r="AH1370" s="96">
        <f>AD1370/(AG1370*2)</f>
        <v>1</v>
      </c>
      <c r="AI1370" s="97">
        <f>IF(AG1370=1,AG1370/$AG$1372,"No aplica")</f>
        <v>0.2</v>
      </c>
      <c r="AJ1370" s="97">
        <f>AF1370*AI1370</f>
        <v>0.2</v>
      </c>
      <c r="AK1370" s="97">
        <f>AJ1370*$AE$23</f>
        <v>0.42553191489361702</v>
      </c>
    </row>
    <row r="1371" spans="1:37" ht="25.4" customHeight="1" thickTop="1" thickBot="1" x14ac:dyDescent="0.3">
      <c r="A1371" s="323" t="s">
        <v>1088</v>
      </c>
      <c r="B1371" s="324" t="s">
        <v>1089</v>
      </c>
      <c r="C1371" s="324" t="s">
        <v>1089</v>
      </c>
      <c r="D1371" s="324" t="s">
        <v>1089</v>
      </c>
      <c r="E1371" s="324" t="s">
        <v>1089</v>
      </c>
      <c r="F1371" s="324" t="s">
        <v>1089</v>
      </c>
      <c r="G1371" s="324" t="s">
        <v>1089</v>
      </c>
      <c r="H1371" s="324" t="s">
        <v>1089</v>
      </c>
      <c r="I1371" s="324" t="s">
        <v>1089</v>
      </c>
      <c r="J1371" s="324" t="s">
        <v>1089</v>
      </c>
      <c r="K1371" s="324" t="s">
        <v>1089</v>
      </c>
      <c r="L1371" s="324" t="s">
        <v>1089</v>
      </c>
      <c r="M1371" s="324" t="s">
        <v>1089</v>
      </c>
      <c r="N1371" s="324" t="s">
        <v>1089</v>
      </c>
      <c r="O1371" s="324" t="s">
        <v>1089</v>
      </c>
      <c r="P1371" s="324" t="s">
        <v>1089</v>
      </c>
      <c r="Q1371" s="324"/>
      <c r="R1371" s="324"/>
      <c r="S1371" s="324"/>
      <c r="T1371" s="324"/>
      <c r="U1371" s="324"/>
      <c r="V1371" s="324"/>
      <c r="W1371" s="324"/>
      <c r="X1371" s="324"/>
      <c r="Y1371" s="324"/>
      <c r="Z1371" s="324"/>
      <c r="AA1371" s="324"/>
      <c r="AB1371" s="324"/>
      <c r="AC1371" s="325"/>
      <c r="AD1371" s="94">
        <f>'Art. 121'!AF1317</f>
        <v>2</v>
      </c>
      <c r="AE1371" s="95">
        <f>IF(AG1371=1,AK1371,AG1371)</f>
        <v>0.42553191489361702</v>
      </c>
      <c r="AF1371">
        <f>AD1371/2</f>
        <v>1</v>
      </c>
      <c r="AG1371" s="92">
        <f>IF(AND(AF1371&gt;=0,AF1371&lt;=1),1,"No aplica")</f>
        <v>1</v>
      </c>
      <c r="AH1371" s="96">
        <f>AD1371/(AG1371*2)</f>
        <v>1</v>
      </c>
      <c r="AI1371" s="97">
        <f>IF(AG1371=1,AG1371/$AG$1372,"No aplica")</f>
        <v>0.2</v>
      </c>
      <c r="AJ1371" s="97">
        <f>AF1371*AI1371</f>
        <v>0.2</v>
      </c>
      <c r="AK1371" s="97">
        <f>AJ1371*$AE$23</f>
        <v>0.42553191489361702</v>
      </c>
    </row>
    <row r="1372" spans="1:37" ht="25.4" customHeight="1" thickTop="1" x14ac:dyDescent="0.25">
      <c r="A1372" s="321" t="s">
        <v>2124</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5">
        <f>SUM(AE1365:AE1371)</f>
        <v>2.1276595744680851</v>
      </c>
      <c r="AF1372" s="65"/>
      <c r="AG1372" s="98">
        <f>SUM(AG1367:AG1371)</f>
        <v>5</v>
      </c>
      <c r="AH1372" s="99"/>
      <c r="AI1372" s="100"/>
      <c r="AJ1372" s="100"/>
      <c r="AK1372" s="100"/>
    </row>
    <row r="1373" spans="1:37" ht="25.4" customHeight="1" x14ac:dyDescent="0.25">
      <c r="A1373" s="308" t="s">
        <v>2125</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1090</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2" t="s">
        <v>76</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69" t="s">
        <v>99</v>
      </c>
      <c r="AE1379" s="113" t="s">
        <v>9</v>
      </c>
      <c r="AF1379" s="92" t="s">
        <v>1988</v>
      </c>
      <c r="AG1379" s="92" t="s">
        <v>1989</v>
      </c>
      <c r="AH1379" s="92" t="s">
        <v>1990</v>
      </c>
      <c r="AI1379" s="93" t="s">
        <v>1991</v>
      </c>
      <c r="AJ1379" s="92"/>
      <c r="AK1379" s="93" t="s">
        <v>1992</v>
      </c>
    </row>
    <row r="1380" spans="1:37" ht="25.4" customHeight="1" thickTop="1" thickBot="1" x14ac:dyDescent="0.3">
      <c r="A1380" s="323" t="s">
        <v>1060</v>
      </c>
      <c r="B1380" s="324" t="s">
        <v>1061</v>
      </c>
      <c r="C1380" s="324" t="s">
        <v>1061</v>
      </c>
      <c r="D1380" s="324" t="s">
        <v>1061</v>
      </c>
      <c r="E1380" s="324" t="s">
        <v>1061</v>
      </c>
      <c r="F1380" s="324" t="s">
        <v>1061</v>
      </c>
      <c r="G1380" s="324" t="s">
        <v>1061</v>
      </c>
      <c r="H1380" s="324" t="s">
        <v>1061</v>
      </c>
      <c r="I1380" s="324" t="s">
        <v>1061</v>
      </c>
      <c r="J1380" s="324" t="s">
        <v>1061</v>
      </c>
      <c r="K1380" s="324" t="s">
        <v>1061</v>
      </c>
      <c r="L1380" s="324" t="s">
        <v>1061</v>
      </c>
      <c r="M1380" s="324" t="s">
        <v>1061</v>
      </c>
      <c r="N1380" s="324" t="s">
        <v>1061</v>
      </c>
      <c r="O1380" s="324" t="s">
        <v>1061</v>
      </c>
      <c r="P1380" s="324" t="s">
        <v>1061</v>
      </c>
      <c r="Q1380" s="324"/>
      <c r="R1380" s="324"/>
      <c r="S1380" s="324"/>
      <c r="T1380" s="324"/>
      <c r="U1380" s="324"/>
      <c r="V1380" s="324"/>
      <c r="W1380" s="324"/>
      <c r="X1380" s="324"/>
      <c r="Y1380" s="324"/>
      <c r="Z1380" s="324"/>
      <c r="AA1380" s="324"/>
      <c r="AB1380" s="324"/>
      <c r="AC1380" s="325"/>
      <c r="AD1380" s="94">
        <f>'Art. 121'!AF1326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4" customHeight="1" thickTop="1" thickBot="1" x14ac:dyDescent="0.3">
      <c r="A1381" s="323" t="s">
        <v>1092</v>
      </c>
      <c r="B1381" s="324" t="s">
        <v>1093</v>
      </c>
      <c r="C1381" s="324" t="s">
        <v>1093</v>
      </c>
      <c r="D1381" s="324" t="s">
        <v>1093</v>
      </c>
      <c r="E1381" s="324" t="s">
        <v>1093</v>
      </c>
      <c r="F1381" s="324" t="s">
        <v>1093</v>
      </c>
      <c r="G1381" s="324" t="s">
        <v>1093</v>
      </c>
      <c r="H1381" s="324" t="s">
        <v>1093</v>
      </c>
      <c r="I1381" s="324" t="s">
        <v>1093</v>
      </c>
      <c r="J1381" s="324" t="s">
        <v>1093</v>
      </c>
      <c r="K1381" s="324" t="s">
        <v>1093</v>
      </c>
      <c r="L1381" s="324" t="s">
        <v>1093</v>
      </c>
      <c r="M1381" s="324" t="s">
        <v>1093</v>
      </c>
      <c r="N1381" s="324" t="s">
        <v>1093</v>
      </c>
      <c r="O1381" s="324" t="s">
        <v>1093</v>
      </c>
      <c r="P1381" s="324" t="s">
        <v>1093</v>
      </c>
      <c r="Q1381" s="324"/>
      <c r="R1381" s="324"/>
      <c r="S1381" s="324"/>
      <c r="T1381" s="324"/>
      <c r="U1381" s="324"/>
      <c r="V1381" s="324"/>
      <c r="W1381" s="324"/>
      <c r="X1381" s="324"/>
      <c r="Y1381" s="324"/>
      <c r="Z1381" s="324"/>
      <c r="AA1381" s="324"/>
      <c r="AB1381" s="324"/>
      <c r="AC1381" s="325"/>
      <c r="AD1381" s="94">
        <f>'Art. 121'!AF1327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4" customHeight="1" thickTop="1" thickBot="1" x14ac:dyDescent="0.3">
      <c r="A1382" s="323" t="s">
        <v>1094</v>
      </c>
      <c r="B1382" s="324" t="s">
        <v>1095</v>
      </c>
      <c r="C1382" s="324" t="s">
        <v>1095</v>
      </c>
      <c r="D1382" s="324" t="s">
        <v>1095</v>
      </c>
      <c r="E1382" s="324" t="s">
        <v>1095</v>
      </c>
      <c r="F1382" s="324" t="s">
        <v>1095</v>
      </c>
      <c r="G1382" s="324" t="s">
        <v>1095</v>
      </c>
      <c r="H1382" s="324" t="s">
        <v>1095</v>
      </c>
      <c r="I1382" s="324" t="s">
        <v>1095</v>
      </c>
      <c r="J1382" s="324" t="s">
        <v>1095</v>
      </c>
      <c r="K1382" s="324" t="s">
        <v>1095</v>
      </c>
      <c r="L1382" s="324" t="s">
        <v>1095</v>
      </c>
      <c r="M1382" s="324" t="s">
        <v>1095</v>
      </c>
      <c r="N1382" s="324" t="s">
        <v>1095</v>
      </c>
      <c r="O1382" s="324" t="s">
        <v>1095</v>
      </c>
      <c r="P1382" s="324" t="s">
        <v>1095</v>
      </c>
      <c r="Q1382" s="324"/>
      <c r="R1382" s="324"/>
      <c r="S1382" s="324"/>
      <c r="T1382" s="324"/>
      <c r="U1382" s="324"/>
      <c r="V1382" s="324"/>
      <c r="W1382" s="324"/>
      <c r="X1382" s="324"/>
      <c r="Y1382" s="324"/>
      <c r="Z1382" s="324"/>
      <c r="AA1382" s="324"/>
      <c r="AB1382" s="324"/>
      <c r="AC1382" s="325"/>
      <c r="AD1382" s="94">
        <f>'Art. 121'!AF1328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4" customHeight="1" thickTop="1" thickBot="1" x14ac:dyDescent="0.3">
      <c r="A1383" s="323" t="s">
        <v>1096</v>
      </c>
      <c r="B1383" s="324" t="s">
        <v>1097</v>
      </c>
      <c r="C1383" s="324" t="s">
        <v>1097</v>
      </c>
      <c r="D1383" s="324" t="s">
        <v>1097</v>
      </c>
      <c r="E1383" s="324" t="s">
        <v>1097</v>
      </c>
      <c r="F1383" s="324" t="s">
        <v>1097</v>
      </c>
      <c r="G1383" s="324" t="s">
        <v>1097</v>
      </c>
      <c r="H1383" s="324" t="s">
        <v>1097</v>
      </c>
      <c r="I1383" s="324" t="s">
        <v>1097</v>
      </c>
      <c r="J1383" s="324" t="s">
        <v>1097</v>
      </c>
      <c r="K1383" s="324" t="s">
        <v>1097</v>
      </c>
      <c r="L1383" s="324" t="s">
        <v>1097</v>
      </c>
      <c r="M1383" s="324" t="s">
        <v>1097</v>
      </c>
      <c r="N1383" s="324" t="s">
        <v>1097</v>
      </c>
      <c r="O1383" s="324" t="s">
        <v>1097</v>
      </c>
      <c r="P1383" s="324" t="s">
        <v>1097</v>
      </c>
      <c r="Q1383" s="324"/>
      <c r="R1383" s="324"/>
      <c r="S1383" s="324"/>
      <c r="T1383" s="324"/>
      <c r="U1383" s="324"/>
      <c r="V1383" s="324"/>
      <c r="W1383" s="324"/>
      <c r="X1383" s="324"/>
      <c r="Y1383" s="324"/>
      <c r="Z1383" s="324"/>
      <c r="AA1383" s="324"/>
      <c r="AB1383" s="324"/>
      <c r="AC1383" s="325"/>
      <c r="AD1383" s="94">
        <f>'Art. 121'!AF1329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4" customHeight="1" thickTop="1" thickBot="1" x14ac:dyDescent="0.3">
      <c r="A1384" s="323" t="s">
        <v>1098</v>
      </c>
      <c r="B1384" s="324" t="s">
        <v>1099</v>
      </c>
      <c r="C1384" s="324" t="s">
        <v>1099</v>
      </c>
      <c r="D1384" s="324" t="s">
        <v>1099</v>
      </c>
      <c r="E1384" s="324" t="s">
        <v>1099</v>
      </c>
      <c r="F1384" s="324" t="s">
        <v>1099</v>
      </c>
      <c r="G1384" s="324" t="s">
        <v>1099</v>
      </c>
      <c r="H1384" s="324" t="s">
        <v>1099</v>
      </c>
      <c r="I1384" s="324" t="s">
        <v>1099</v>
      </c>
      <c r="J1384" s="324" t="s">
        <v>1099</v>
      </c>
      <c r="K1384" s="324" t="s">
        <v>1099</v>
      </c>
      <c r="L1384" s="324" t="s">
        <v>1099</v>
      </c>
      <c r="M1384" s="324" t="s">
        <v>1099</v>
      </c>
      <c r="N1384" s="324" t="s">
        <v>1099</v>
      </c>
      <c r="O1384" s="324" t="s">
        <v>1099</v>
      </c>
      <c r="P1384" s="324" t="s">
        <v>1099</v>
      </c>
      <c r="Q1384" s="324"/>
      <c r="R1384" s="324"/>
      <c r="S1384" s="324"/>
      <c r="T1384" s="324"/>
      <c r="U1384" s="324"/>
      <c r="V1384" s="324"/>
      <c r="W1384" s="324"/>
      <c r="X1384" s="324"/>
      <c r="Y1384" s="324"/>
      <c r="Z1384" s="324"/>
      <c r="AA1384" s="324"/>
      <c r="AB1384" s="324"/>
      <c r="AC1384" s="325"/>
      <c r="AD1384" s="94">
        <f>'Art. 121'!AF1330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4" customHeight="1" thickTop="1" thickBot="1" x14ac:dyDescent="0.3">
      <c r="A1385" s="323" t="s">
        <v>1100</v>
      </c>
      <c r="B1385" s="324" t="s">
        <v>1101</v>
      </c>
      <c r="C1385" s="324" t="s">
        <v>1101</v>
      </c>
      <c r="D1385" s="324" t="s">
        <v>1101</v>
      </c>
      <c r="E1385" s="324" t="s">
        <v>1101</v>
      </c>
      <c r="F1385" s="324" t="s">
        <v>1101</v>
      </c>
      <c r="G1385" s="324" t="s">
        <v>1101</v>
      </c>
      <c r="H1385" s="324" t="s">
        <v>1101</v>
      </c>
      <c r="I1385" s="324" t="s">
        <v>1101</v>
      </c>
      <c r="J1385" s="324" t="s">
        <v>1101</v>
      </c>
      <c r="K1385" s="324" t="s">
        <v>1101</v>
      </c>
      <c r="L1385" s="324" t="s">
        <v>1101</v>
      </c>
      <c r="M1385" s="324" t="s">
        <v>1101</v>
      </c>
      <c r="N1385" s="324" t="s">
        <v>1101</v>
      </c>
      <c r="O1385" s="324" t="s">
        <v>1101</v>
      </c>
      <c r="P1385" s="324" t="s">
        <v>1101</v>
      </c>
      <c r="Q1385" s="324"/>
      <c r="R1385" s="324"/>
      <c r="S1385" s="324"/>
      <c r="T1385" s="324"/>
      <c r="U1385" s="324"/>
      <c r="V1385" s="324"/>
      <c r="W1385" s="324"/>
      <c r="X1385" s="324"/>
      <c r="Y1385" s="324"/>
      <c r="Z1385" s="324"/>
      <c r="AA1385" s="324"/>
      <c r="AB1385" s="324"/>
      <c r="AC1385" s="325"/>
      <c r="AD1385" s="94">
        <f>'Art. 121'!AF1331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4" customHeight="1" thickTop="1" thickBot="1" x14ac:dyDescent="0.3">
      <c r="A1386" s="323" t="s">
        <v>1102</v>
      </c>
      <c r="B1386" s="324" t="s">
        <v>1103</v>
      </c>
      <c r="C1386" s="324" t="s">
        <v>1103</v>
      </c>
      <c r="D1386" s="324" t="s">
        <v>1103</v>
      </c>
      <c r="E1386" s="324" t="s">
        <v>1103</v>
      </c>
      <c r="F1386" s="324" t="s">
        <v>1103</v>
      </c>
      <c r="G1386" s="324" t="s">
        <v>1103</v>
      </c>
      <c r="H1386" s="324" t="s">
        <v>1103</v>
      </c>
      <c r="I1386" s="324" t="s">
        <v>1103</v>
      </c>
      <c r="J1386" s="324" t="s">
        <v>1103</v>
      </c>
      <c r="K1386" s="324" t="s">
        <v>1103</v>
      </c>
      <c r="L1386" s="324" t="s">
        <v>1103</v>
      </c>
      <c r="M1386" s="324" t="s">
        <v>1103</v>
      </c>
      <c r="N1386" s="324" t="s">
        <v>1103</v>
      </c>
      <c r="O1386" s="324" t="s">
        <v>1103</v>
      </c>
      <c r="P1386" s="324" t="s">
        <v>1103</v>
      </c>
      <c r="Q1386" s="324"/>
      <c r="R1386" s="324"/>
      <c r="S1386" s="324"/>
      <c r="T1386" s="324"/>
      <c r="U1386" s="324"/>
      <c r="V1386" s="324"/>
      <c r="W1386" s="324"/>
      <c r="X1386" s="324"/>
      <c r="Y1386" s="324"/>
      <c r="Z1386" s="324"/>
      <c r="AA1386" s="324"/>
      <c r="AB1386" s="324"/>
      <c r="AC1386" s="325"/>
      <c r="AD1386" s="94">
        <f>'Art. 121'!AF1332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4" customHeight="1" thickTop="1" thickBot="1" x14ac:dyDescent="0.3">
      <c r="A1387" s="323" t="s">
        <v>1104</v>
      </c>
      <c r="B1387" s="324" t="s">
        <v>1105</v>
      </c>
      <c r="C1387" s="324" t="s">
        <v>1105</v>
      </c>
      <c r="D1387" s="324" t="s">
        <v>1105</v>
      </c>
      <c r="E1387" s="324" t="s">
        <v>1105</v>
      </c>
      <c r="F1387" s="324" t="s">
        <v>1105</v>
      </c>
      <c r="G1387" s="324" t="s">
        <v>1105</v>
      </c>
      <c r="H1387" s="324" t="s">
        <v>1105</v>
      </c>
      <c r="I1387" s="324" t="s">
        <v>1105</v>
      </c>
      <c r="J1387" s="324" t="s">
        <v>1105</v>
      </c>
      <c r="K1387" s="324" t="s">
        <v>1105</v>
      </c>
      <c r="L1387" s="324" t="s">
        <v>1105</v>
      </c>
      <c r="M1387" s="324" t="s">
        <v>1105</v>
      </c>
      <c r="N1387" s="324" t="s">
        <v>1105</v>
      </c>
      <c r="O1387" s="324" t="s">
        <v>1105</v>
      </c>
      <c r="P1387" s="324" t="s">
        <v>1105</v>
      </c>
      <c r="Q1387" s="324"/>
      <c r="R1387" s="324"/>
      <c r="S1387" s="324"/>
      <c r="T1387" s="324"/>
      <c r="U1387" s="324"/>
      <c r="V1387" s="324"/>
      <c r="W1387" s="324"/>
      <c r="X1387" s="324"/>
      <c r="Y1387" s="324"/>
      <c r="Z1387" s="324"/>
      <c r="AA1387" s="324"/>
      <c r="AB1387" s="324"/>
      <c r="AC1387" s="325"/>
      <c r="AD1387" s="94">
        <f>'Art. 121'!AF1333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4" customHeight="1" thickTop="1" thickBot="1" x14ac:dyDescent="0.3">
      <c r="A1388" s="323" t="s">
        <v>1106</v>
      </c>
      <c r="B1388" s="324" t="s">
        <v>1107</v>
      </c>
      <c r="C1388" s="324" t="s">
        <v>1107</v>
      </c>
      <c r="D1388" s="324" t="s">
        <v>1107</v>
      </c>
      <c r="E1388" s="324" t="s">
        <v>1107</v>
      </c>
      <c r="F1388" s="324" t="s">
        <v>1107</v>
      </c>
      <c r="G1388" s="324" t="s">
        <v>1107</v>
      </c>
      <c r="H1388" s="324" t="s">
        <v>1107</v>
      </c>
      <c r="I1388" s="324" t="s">
        <v>1107</v>
      </c>
      <c r="J1388" s="324" t="s">
        <v>1107</v>
      </c>
      <c r="K1388" s="324" t="s">
        <v>1107</v>
      </c>
      <c r="L1388" s="324" t="s">
        <v>1107</v>
      </c>
      <c r="M1388" s="324" t="s">
        <v>1107</v>
      </c>
      <c r="N1388" s="324" t="s">
        <v>1107</v>
      </c>
      <c r="O1388" s="324" t="s">
        <v>1107</v>
      </c>
      <c r="P1388" s="324" t="s">
        <v>1107</v>
      </c>
      <c r="Q1388" s="324"/>
      <c r="R1388" s="324"/>
      <c r="S1388" s="324"/>
      <c r="T1388" s="324"/>
      <c r="U1388" s="324"/>
      <c r="V1388" s="324"/>
      <c r="W1388" s="324"/>
      <c r="X1388" s="324"/>
      <c r="Y1388" s="324"/>
      <c r="Z1388" s="324"/>
      <c r="AA1388" s="324"/>
      <c r="AB1388" s="324"/>
      <c r="AC1388" s="325"/>
      <c r="AD1388" s="94">
        <f>'Art. 121'!AF1334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4" customHeight="1" thickTop="1" thickBot="1" x14ac:dyDescent="0.3">
      <c r="A1389" s="323" t="s">
        <v>1108</v>
      </c>
      <c r="B1389" s="324" t="s">
        <v>1109</v>
      </c>
      <c r="C1389" s="324" t="s">
        <v>1109</v>
      </c>
      <c r="D1389" s="324" t="s">
        <v>1109</v>
      </c>
      <c r="E1389" s="324" t="s">
        <v>1109</v>
      </c>
      <c r="F1389" s="324" t="s">
        <v>1109</v>
      </c>
      <c r="G1389" s="324" t="s">
        <v>1109</v>
      </c>
      <c r="H1389" s="324" t="s">
        <v>1109</v>
      </c>
      <c r="I1389" s="324" t="s">
        <v>1109</v>
      </c>
      <c r="J1389" s="324" t="s">
        <v>1109</v>
      </c>
      <c r="K1389" s="324" t="s">
        <v>1109</v>
      </c>
      <c r="L1389" s="324" t="s">
        <v>1109</v>
      </c>
      <c r="M1389" s="324" t="s">
        <v>1109</v>
      </c>
      <c r="N1389" s="324" t="s">
        <v>1109</v>
      </c>
      <c r="O1389" s="324" t="s">
        <v>1109</v>
      </c>
      <c r="P1389" s="324" t="s">
        <v>1109</v>
      </c>
      <c r="Q1389" s="324"/>
      <c r="R1389" s="324"/>
      <c r="S1389" s="324"/>
      <c r="T1389" s="324"/>
      <c r="U1389" s="324"/>
      <c r="V1389" s="324"/>
      <c r="W1389" s="324"/>
      <c r="X1389" s="324"/>
      <c r="Y1389" s="324"/>
      <c r="Z1389" s="324"/>
      <c r="AA1389" s="324"/>
      <c r="AB1389" s="324"/>
      <c r="AC1389" s="325"/>
      <c r="AD1389" s="94">
        <f>'Art. 121'!AF1335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4" customHeight="1" thickTop="1" thickBot="1" x14ac:dyDescent="0.3">
      <c r="A1390" s="323" t="s">
        <v>1110</v>
      </c>
      <c r="B1390" s="324" t="s">
        <v>1111</v>
      </c>
      <c r="C1390" s="324" t="s">
        <v>1111</v>
      </c>
      <c r="D1390" s="324" t="s">
        <v>1111</v>
      </c>
      <c r="E1390" s="324" t="s">
        <v>1111</v>
      </c>
      <c r="F1390" s="324" t="s">
        <v>1111</v>
      </c>
      <c r="G1390" s="324" t="s">
        <v>1111</v>
      </c>
      <c r="H1390" s="324" t="s">
        <v>1111</v>
      </c>
      <c r="I1390" s="324" t="s">
        <v>1111</v>
      </c>
      <c r="J1390" s="324" t="s">
        <v>1111</v>
      </c>
      <c r="K1390" s="324" t="s">
        <v>1111</v>
      </c>
      <c r="L1390" s="324" t="s">
        <v>1111</v>
      </c>
      <c r="M1390" s="324" t="s">
        <v>1111</v>
      </c>
      <c r="N1390" s="324" t="s">
        <v>1111</v>
      </c>
      <c r="O1390" s="324" t="s">
        <v>1111</v>
      </c>
      <c r="P1390" s="324" t="s">
        <v>1111</v>
      </c>
      <c r="Q1390" s="324"/>
      <c r="R1390" s="324"/>
      <c r="S1390" s="324"/>
      <c r="T1390" s="324"/>
      <c r="U1390" s="324"/>
      <c r="V1390" s="324"/>
      <c r="W1390" s="324"/>
      <c r="X1390" s="324"/>
      <c r="Y1390" s="324"/>
      <c r="Z1390" s="324"/>
      <c r="AA1390" s="324"/>
      <c r="AB1390" s="324"/>
      <c r="AC1390" s="325"/>
      <c r="AD1390" s="94">
        <f>'Art. 121'!AF1336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4" customHeight="1" thickTop="1" thickBot="1" x14ac:dyDescent="0.3">
      <c r="A1391" s="323" t="s">
        <v>1112</v>
      </c>
      <c r="B1391" s="324" t="s">
        <v>1113</v>
      </c>
      <c r="C1391" s="324" t="s">
        <v>1113</v>
      </c>
      <c r="D1391" s="324" t="s">
        <v>1113</v>
      </c>
      <c r="E1391" s="324" t="s">
        <v>1113</v>
      </c>
      <c r="F1391" s="324" t="s">
        <v>1113</v>
      </c>
      <c r="G1391" s="324" t="s">
        <v>1113</v>
      </c>
      <c r="H1391" s="324" t="s">
        <v>1113</v>
      </c>
      <c r="I1391" s="324" t="s">
        <v>1113</v>
      </c>
      <c r="J1391" s="324" t="s">
        <v>1113</v>
      </c>
      <c r="K1391" s="324" t="s">
        <v>1113</v>
      </c>
      <c r="L1391" s="324" t="s">
        <v>1113</v>
      </c>
      <c r="M1391" s="324" t="s">
        <v>1113</v>
      </c>
      <c r="N1391" s="324" t="s">
        <v>1113</v>
      </c>
      <c r="O1391" s="324" t="s">
        <v>1113</v>
      </c>
      <c r="P1391" s="324" t="s">
        <v>1113</v>
      </c>
      <c r="Q1391" s="324"/>
      <c r="R1391" s="324"/>
      <c r="S1391" s="324"/>
      <c r="T1391" s="324"/>
      <c r="U1391" s="324"/>
      <c r="V1391" s="324"/>
      <c r="W1391" s="324"/>
      <c r="X1391" s="324"/>
      <c r="Y1391" s="324"/>
      <c r="Z1391" s="324"/>
      <c r="AA1391" s="324"/>
      <c r="AB1391" s="324"/>
      <c r="AC1391" s="325"/>
      <c r="AD1391" s="94">
        <f>'Art. 121'!AF1337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4" customHeight="1" thickTop="1" thickBot="1" x14ac:dyDescent="0.3">
      <c r="A1392" s="323" t="s">
        <v>1114</v>
      </c>
      <c r="B1392" s="324" t="s">
        <v>1115</v>
      </c>
      <c r="C1392" s="324" t="s">
        <v>1115</v>
      </c>
      <c r="D1392" s="324" t="s">
        <v>1115</v>
      </c>
      <c r="E1392" s="324" t="s">
        <v>1115</v>
      </c>
      <c r="F1392" s="324" t="s">
        <v>1115</v>
      </c>
      <c r="G1392" s="324" t="s">
        <v>1115</v>
      </c>
      <c r="H1392" s="324" t="s">
        <v>1115</v>
      </c>
      <c r="I1392" s="324" t="s">
        <v>1115</v>
      </c>
      <c r="J1392" s="324" t="s">
        <v>1115</v>
      </c>
      <c r="K1392" s="324" t="s">
        <v>1115</v>
      </c>
      <c r="L1392" s="324" t="s">
        <v>1115</v>
      </c>
      <c r="M1392" s="324" t="s">
        <v>1115</v>
      </c>
      <c r="N1392" s="324" t="s">
        <v>1115</v>
      </c>
      <c r="O1392" s="324" t="s">
        <v>1115</v>
      </c>
      <c r="P1392" s="324" t="s">
        <v>1115</v>
      </c>
      <c r="Q1392" s="324"/>
      <c r="R1392" s="324"/>
      <c r="S1392" s="324"/>
      <c r="T1392" s="324"/>
      <c r="U1392" s="324"/>
      <c r="V1392" s="324"/>
      <c r="W1392" s="324"/>
      <c r="X1392" s="324"/>
      <c r="Y1392" s="324"/>
      <c r="Z1392" s="324"/>
      <c r="AA1392" s="324"/>
      <c r="AB1392" s="324"/>
      <c r="AC1392" s="325"/>
      <c r="AD1392" s="94">
        <f>'Art. 121'!AF1338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4" customHeight="1" thickTop="1" thickBot="1" x14ac:dyDescent="0.3">
      <c r="A1393" s="323" t="s">
        <v>1116</v>
      </c>
      <c r="B1393" s="324" t="s">
        <v>1117</v>
      </c>
      <c r="C1393" s="324" t="s">
        <v>1117</v>
      </c>
      <c r="D1393" s="324" t="s">
        <v>1117</v>
      </c>
      <c r="E1393" s="324" t="s">
        <v>1117</v>
      </c>
      <c r="F1393" s="324" t="s">
        <v>1117</v>
      </c>
      <c r="G1393" s="324" t="s">
        <v>1117</v>
      </c>
      <c r="H1393" s="324" t="s">
        <v>1117</v>
      </c>
      <c r="I1393" s="324" t="s">
        <v>1117</v>
      </c>
      <c r="J1393" s="324" t="s">
        <v>1117</v>
      </c>
      <c r="K1393" s="324" t="s">
        <v>1117</v>
      </c>
      <c r="L1393" s="324" t="s">
        <v>1117</v>
      </c>
      <c r="M1393" s="324" t="s">
        <v>1117</v>
      </c>
      <c r="N1393" s="324" t="s">
        <v>1117</v>
      </c>
      <c r="O1393" s="324" t="s">
        <v>1117</v>
      </c>
      <c r="P1393" s="324" t="s">
        <v>1117</v>
      </c>
      <c r="Q1393" s="324"/>
      <c r="R1393" s="324"/>
      <c r="S1393" s="324"/>
      <c r="T1393" s="324"/>
      <c r="U1393" s="324"/>
      <c r="V1393" s="324"/>
      <c r="W1393" s="324"/>
      <c r="X1393" s="324"/>
      <c r="Y1393" s="324"/>
      <c r="Z1393" s="324"/>
      <c r="AA1393" s="324"/>
      <c r="AB1393" s="324"/>
      <c r="AC1393" s="325"/>
      <c r="AD1393" s="94">
        <f>'Art. 121'!AF1339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4" customHeight="1" thickTop="1" thickBot="1" x14ac:dyDescent="0.3">
      <c r="A1394" s="323" t="s">
        <v>1118</v>
      </c>
      <c r="B1394" s="324" t="s">
        <v>1119</v>
      </c>
      <c r="C1394" s="324" t="s">
        <v>1119</v>
      </c>
      <c r="D1394" s="324" t="s">
        <v>1119</v>
      </c>
      <c r="E1394" s="324" t="s">
        <v>1119</v>
      </c>
      <c r="F1394" s="324" t="s">
        <v>1119</v>
      </c>
      <c r="G1394" s="324" t="s">
        <v>1119</v>
      </c>
      <c r="H1394" s="324" t="s">
        <v>1119</v>
      </c>
      <c r="I1394" s="324" t="s">
        <v>1119</v>
      </c>
      <c r="J1394" s="324" t="s">
        <v>1119</v>
      </c>
      <c r="K1394" s="324" t="s">
        <v>1119</v>
      </c>
      <c r="L1394" s="324" t="s">
        <v>1119</v>
      </c>
      <c r="M1394" s="324" t="s">
        <v>1119</v>
      </c>
      <c r="N1394" s="324" t="s">
        <v>1119</v>
      </c>
      <c r="O1394" s="324" t="s">
        <v>1119</v>
      </c>
      <c r="P1394" s="324" t="s">
        <v>1119</v>
      </c>
      <c r="Q1394" s="324"/>
      <c r="R1394" s="324"/>
      <c r="S1394" s="324"/>
      <c r="T1394" s="324"/>
      <c r="U1394" s="324"/>
      <c r="V1394" s="324"/>
      <c r="W1394" s="324"/>
      <c r="X1394" s="324"/>
      <c r="Y1394" s="324"/>
      <c r="Z1394" s="324"/>
      <c r="AA1394" s="324"/>
      <c r="AB1394" s="324"/>
      <c r="AC1394" s="325"/>
      <c r="AD1394" s="94">
        <f>'Art. 121'!AF1340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4" customHeight="1" thickTop="1" thickBot="1" x14ac:dyDescent="0.3">
      <c r="A1395" s="323" t="s">
        <v>1120</v>
      </c>
      <c r="B1395" s="324" t="s">
        <v>1121</v>
      </c>
      <c r="C1395" s="324" t="s">
        <v>1121</v>
      </c>
      <c r="D1395" s="324" t="s">
        <v>1121</v>
      </c>
      <c r="E1395" s="324" t="s">
        <v>1121</v>
      </c>
      <c r="F1395" s="324" t="s">
        <v>1121</v>
      </c>
      <c r="G1395" s="324" t="s">
        <v>1121</v>
      </c>
      <c r="H1395" s="324" t="s">
        <v>1121</v>
      </c>
      <c r="I1395" s="324" t="s">
        <v>1121</v>
      </c>
      <c r="J1395" s="324" t="s">
        <v>1121</v>
      </c>
      <c r="K1395" s="324" t="s">
        <v>1121</v>
      </c>
      <c r="L1395" s="324" t="s">
        <v>1121</v>
      </c>
      <c r="M1395" s="324" t="s">
        <v>1121</v>
      </c>
      <c r="N1395" s="324" t="s">
        <v>1121</v>
      </c>
      <c r="O1395" s="324" t="s">
        <v>1121</v>
      </c>
      <c r="P1395" s="324" t="s">
        <v>1121</v>
      </c>
      <c r="Q1395" s="324"/>
      <c r="R1395" s="324"/>
      <c r="S1395" s="324"/>
      <c r="T1395" s="324"/>
      <c r="U1395" s="324"/>
      <c r="V1395" s="324"/>
      <c r="W1395" s="324"/>
      <c r="X1395" s="324"/>
      <c r="Y1395" s="324"/>
      <c r="Z1395" s="324"/>
      <c r="AA1395" s="324"/>
      <c r="AB1395" s="324"/>
      <c r="AC1395" s="325"/>
      <c r="AD1395" s="94">
        <f>'Art. 121'!AF1341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4" customHeight="1" thickTop="1" thickBot="1" x14ac:dyDescent="0.3">
      <c r="A1396" s="323" t="s">
        <v>1122</v>
      </c>
      <c r="B1396" s="324" t="s">
        <v>1123</v>
      </c>
      <c r="C1396" s="324" t="s">
        <v>1123</v>
      </c>
      <c r="D1396" s="324" t="s">
        <v>1123</v>
      </c>
      <c r="E1396" s="324" t="s">
        <v>1123</v>
      </c>
      <c r="F1396" s="324" t="s">
        <v>1123</v>
      </c>
      <c r="G1396" s="324" t="s">
        <v>1123</v>
      </c>
      <c r="H1396" s="324" t="s">
        <v>1123</v>
      </c>
      <c r="I1396" s="324" t="s">
        <v>1123</v>
      </c>
      <c r="J1396" s="324" t="s">
        <v>1123</v>
      </c>
      <c r="K1396" s="324" t="s">
        <v>1123</v>
      </c>
      <c r="L1396" s="324" t="s">
        <v>1123</v>
      </c>
      <c r="M1396" s="324" t="s">
        <v>1123</v>
      </c>
      <c r="N1396" s="324" t="s">
        <v>1123</v>
      </c>
      <c r="O1396" s="324" t="s">
        <v>1123</v>
      </c>
      <c r="P1396" s="324" t="s">
        <v>1123</v>
      </c>
      <c r="Q1396" s="324"/>
      <c r="R1396" s="324"/>
      <c r="S1396" s="324"/>
      <c r="T1396" s="324"/>
      <c r="U1396" s="324"/>
      <c r="V1396" s="324"/>
      <c r="W1396" s="324"/>
      <c r="X1396" s="324"/>
      <c r="Y1396" s="324"/>
      <c r="Z1396" s="324"/>
      <c r="AA1396" s="324"/>
      <c r="AB1396" s="324"/>
      <c r="AC1396" s="325"/>
      <c r="AD1396" s="94">
        <f>'Art. 121'!AF1342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4" customHeight="1" thickTop="1" thickBot="1" x14ac:dyDescent="0.3">
      <c r="A1397" s="323" t="s">
        <v>1124</v>
      </c>
      <c r="B1397" s="324" t="s">
        <v>1125</v>
      </c>
      <c r="C1397" s="324" t="s">
        <v>1125</v>
      </c>
      <c r="D1397" s="324" t="s">
        <v>1125</v>
      </c>
      <c r="E1397" s="324" t="s">
        <v>1125</v>
      </c>
      <c r="F1397" s="324" t="s">
        <v>1125</v>
      </c>
      <c r="G1397" s="324" t="s">
        <v>1125</v>
      </c>
      <c r="H1397" s="324" t="s">
        <v>1125</v>
      </c>
      <c r="I1397" s="324" t="s">
        <v>1125</v>
      </c>
      <c r="J1397" s="324" t="s">
        <v>1125</v>
      </c>
      <c r="K1397" s="324" t="s">
        <v>1125</v>
      </c>
      <c r="L1397" s="324" t="s">
        <v>1125</v>
      </c>
      <c r="M1397" s="324" t="s">
        <v>1125</v>
      </c>
      <c r="N1397" s="324" t="s">
        <v>1125</v>
      </c>
      <c r="O1397" s="324" t="s">
        <v>1125</v>
      </c>
      <c r="P1397" s="324" t="s">
        <v>1125</v>
      </c>
      <c r="Q1397" s="324"/>
      <c r="R1397" s="324"/>
      <c r="S1397" s="324"/>
      <c r="T1397" s="324"/>
      <c r="U1397" s="324"/>
      <c r="V1397" s="324"/>
      <c r="W1397" s="324"/>
      <c r="X1397" s="324"/>
      <c r="Y1397" s="324"/>
      <c r="Z1397" s="324"/>
      <c r="AA1397" s="324"/>
      <c r="AB1397" s="324"/>
      <c r="AC1397" s="325"/>
      <c r="AD1397" s="94">
        <f>'Art. 121'!AF1343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4" customHeight="1" thickTop="1" thickBot="1" x14ac:dyDescent="0.3">
      <c r="A1398" s="323" t="s">
        <v>1126</v>
      </c>
      <c r="B1398" s="324" t="s">
        <v>1127</v>
      </c>
      <c r="C1398" s="324" t="s">
        <v>1127</v>
      </c>
      <c r="D1398" s="324" t="s">
        <v>1127</v>
      </c>
      <c r="E1398" s="324" t="s">
        <v>1127</v>
      </c>
      <c r="F1398" s="324" t="s">
        <v>1127</v>
      </c>
      <c r="G1398" s="324" t="s">
        <v>1127</v>
      </c>
      <c r="H1398" s="324" t="s">
        <v>1127</v>
      </c>
      <c r="I1398" s="324" t="s">
        <v>1127</v>
      </c>
      <c r="J1398" s="324" t="s">
        <v>1127</v>
      </c>
      <c r="K1398" s="324" t="s">
        <v>1127</v>
      </c>
      <c r="L1398" s="324" t="s">
        <v>1127</v>
      </c>
      <c r="M1398" s="324" t="s">
        <v>1127</v>
      </c>
      <c r="N1398" s="324" t="s">
        <v>1127</v>
      </c>
      <c r="O1398" s="324" t="s">
        <v>1127</v>
      </c>
      <c r="P1398" s="324" t="s">
        <v>1127</v>
      </c>
      <c r="Q1398" s="324"/>
      <c r="R1398" s="324"/>
      <c r="S1398" s="324"/>
      <c r="T1398" s="324"/>
      <c r="U1398" s="324"/>
      <c r="V1398" s="324"/>
      <c r="W1398" s="324"/>
      <c r="X1398" s="324"/>
      <c r="Y1398" s="324"/>
      <c r="Z1398" s="324"/>
      <c r="AA1398" s="324"/>
      <c r="AB1398" s="324"/>
      <c r="AC1398" s="325"/>
      <c r="AD1398" s="94">
        <f>'Art. 121'!AF1344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4" customHeight="1" thickTop="1" thickBot="1" x14ac:dyDescent="0.3">
      <c r="A1399" s="323" t="s">
        <v>1128</v>
      </c>
      <c r="B1399" s="324" t="s">
        <v>1129</v>
      </c>
      <c r="C1399" s="324" t="s">
        <v>1129</v>
      </c>
      <c r="D1399" s="324" t="s">
        <v>1129</v>
      </c>
      <c r="E1399" s="324" t="s">
        <v>1129</v>
      </c>
      <c r="F1399" s="324" t="s">
        <v>1129</v>
      </c>
      <c r="G1399" s="324" t="s">
        <v>1129</v>
      </c>
      <c r="H1399" s="324" t="s">
        <v>1129</v>
      </c>
      <c r="I1399" s="324" t="s">
        <v>1129</v>
      </c>
      <c r="J1399" s="324" t="s">
        <v>1129</v>
      </c>
      <c r="K1399" s="324" t="s">
        <v>1129</v>
      </c>
      <c r="L1399" s="324" t="s">
        <v>1129</v>
      </c>
      <c r="M1399" s="324" t="s">
        <v>1129</v>
      </c>
      <c r="N1399" s="324" t="s">
        <v>1129</v>
      </c>
      <c r="O1399" s="324" t="s">
        <v>1129</v>
      </c>
      <c r="P1399" s="324" t="s">
        <v>1129</v>
      </c>
      <c r="Q1399" s="324"/>
      <c r="R1399" s="324"/>
      <c r="S1399" s="324"/>
      <c r="T1399" s="324"/>
      <c r="U1399" s="324"/>
      <c r="V1399" s="324"/>
      <c r="W1399" s="324"/>
      <c r="X1399" s="324"/>
      <c r="Y1399" s="324"/>
      <c r="Z1399" s="324"/>
      <c r="AA1399" s="324"/>
      <c r="AB1399" s="324"/>
      <c r="AC1399" s="325"/>
      <c r="AD1399" s="94">
        <f>'Art. 121'!AF1345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4" customHeight="1" thickTop="1" x14ac:dyDescent="0.25">
      <c r="A1400" s="321" t="s">
        <v>2126</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5">
        <f>SUM(AE1380:AE1399)</f>
        <v>2.1276595744680855</v>
      </c>
      <c r="AF1400" s="65"/>
      <c r="AG1400" s="98">
        <f>SUM(AG1380:AG1399)</f>
        <v>20</v>
      </c>
      <c r="AH1400" s="99"/>
      <c r="AI1400" s="100"/>
      <c r="AJ1400" s="100"/>
      <c r="AK1400" s="100"/>
    </row>
    <row r="1401" spans="1:37" ht="25.4" customHeight="1" x14ac:dyDescent="0.25">
      <c r="A1401" s="308" t="s">
        <v>2127</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2" t="s">
        <v>111</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11" t="s">
        <v>99</v>
      </c>
      <c r="AE1403" s="112" t="s">
        <v>9</v>
      </c>
      <c r="AF1403" s="92" t="s">
        <v>1988</v>
      </c>
      <c r="AG1403" s="92" t="s">
        <v>1989</v>
      </c>
      <c r="AH1403" s="92" t="s">
        <v>1990</v>
      </c>
      <c r="AI1403" s="93" t="s">
        <v>1991</v>
      </c>
      <c r="AJ1403" s="92"/>
      <c r="AK1403" s="93" t="s">
        <v>1992</v>
      </c>
    </row>
    <row r="1404" spans="1:37" ht="25.4" customHeight="1" thickTop="1" thickBot="1" x14ac:dyDescent="0.3">
      <c r="A1404" s="323" t="s">
        <v>1130</v>
      </c>
      <c r="B1404" s="324" t="s">
        <v>1131</v>
      </c>
      <c r="C1404" s="324" t="s">
        <v>1131</v>
      </c>
      <c r="D1404" s="324" t="s">
        <v>1131</v>
      </c>
      <c r="E1404" s="324" t="s">
        <v>1131</v>
      </c>
      <c r="F1404" s="324" t="s">
        <v>1131</v>
      </c>
      <c r="G1404" s="324" t="s">
        <v>1131</v>
      </c>
      <c r="H1404" s="324" t="s">
        <v>1131</v>
      </c>
      <c r="I1404" s="324" t="s">
        <v>1131</v>
      </c>
      <c r="J1404" s="324" t="s">
        <v>1131</v>
      </c>
      <c r="K1404" s="324" t="s">
        <v>1131</v>
      </c>
      <c r="L1404" s="324" t="s">
        <v>1131</v>
      </c>
      <c r="M1404" s="324" t="s">
        <v>1131</v>
      </c>
      <c r="N1404" s="324" t="s">
        <v>1131</v>
      </c>
      <c r="O1404" s="324" t="s">
        <v>1131</v>
      </c>
      <c r="P1404" s="324" t="s">
        <v>1131</v>
      </c>
      <c r="Q1404" s="324"/>
      <c r="R1404" s="324"/>
      <c r="S1404" s="324"/>
      <c r="T1404" s="324"/>
      <c r="U1404" s="324"/>
      <c r="V1404" s="324"/>
      <c r="W1404" s="324"/>
      <c r="X1404" s="324"/>
      <c r="Y1404" s="324"/>
      <c r="Z1404" s="324"/>
      <c r="AA1404" s="324"/>
      <c r="AB1404" s="324"/>
      <c r="AC1404" s="325"/>
      <c r="AD1404" s="94">
        <f>'Art. 121'!AF1348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4" customHeight="1" thickTop="1" thickBot="1" x14ac:dyDescent="0.3">
      <c r="A1405" s="323" t="s">
        <v>1132</v>
      </c>
      <c r="B1405" s="324" t="s">
        <v>1133</v>
      </c>
      <c r="C1405" s="324" t="s">
        <v>1133</v>
      </c>
      <c r="D1405" s="324" t="s">
        <v>1133</v>
      </c>
      <c r="E1405" s="324" t="s">
        <v>1133</v>
      </c>
      <c r="F1405" s="324" t="s">
        <v>1133</v>
      </c>
      <c r="G1405" s="324" t="s">
        <v>1133</v>
      </c>
      <c r="H1405" s="324" t="s">
        <v>1133</v>
      </c>
      <c r="I1405" s="324" t="s">
        <v>1133</v>
      </c>
      <c r="J1405" s="324" t="s">
        <v>1133</v>
      </c>
      <c r="K1405" s="324" t="s">
        <v>1133</v>
      </c>
      <c r="L1405" s="324" t="s">
        <v>1133</v>
      </c>
      <c r="M1405" s="324" t="s">
        <v>1133</v>
      </c>
      <c r="N1405" s="324" t="s">
        <v>1133</v>
      </c>
      <c r="O1405" s="324" t="s">
        <v>1133</v>
      </c>
      <c r="P1405" s="324" t="s">
        <v>1133</v>
      </c>
      <c r="Q1405" s="324"/>
      <c r="R1405" s="324"/>
      <c r="S1405" s="324"/>
      <c r="T1405" s="324"/>
      <c r="U1405" s="324"/>
      <c r="V1405" s="324"/>
      <c r="W1405" s="324"/>
      <c r="X1405" s="324"/>
      <c r="Y1405" s="324"/>
      <c r="Z1405" s="324"/>
      <c r="AA1405" s="324"/>
      <c r="AB1405" s="324"/>
      <c r="AC1405" s="325"/>
      <c r="AD1405" s="94">
        <f>'Art. 121'!AF1349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4" customHeight="1" thickTop="1" thickBot="1" x14ac:dyDescent="0.3">
      <c r="A1406" s="323" t="s">
        <v>1134</v>
      </c>
      <c r="B1406" s="324" t="s">
        <v>1135</v>
      </c>
      <c r="C1406" s="324" t="s">
        <v>1135</v>
      </c>
      <c r="D1406" s="324" t="s">
        <v>1135</v>
      </c>
      <c r="E1406" s="324" t="s">
        <v>1135</v>
      </c>
      <c r="F1406" s="324" t="s">
        <v>1135</v>
      </c>
      <c r="G1406" s="324" t="s">
        <v>1135</v>
      </c>
      <c r="H1406" s="324" t="s">
        <v>1135</v>
      </c>
      <c r="I1406" s="324" t="s">
        <v>1135</v>
      </c>
      <c r="J1406" s="324" t="s">
        <v>1135</v>
      </c>
      <c r="K1406" s="324" t="s">
        <v>1135</v>
      </c>
      <c r="L1406" s="324" t="s">
        <v>1135</v>
      </c>
      <c r="M1406" s="324" t="s">
        <v>1135</v>
      </c>
      <c r="N1406" s="324" t="s">
        <v>1135</v>
      </c>
      <c r="O1406" s="324" t="s">
        <v>1135</v>
      </c>
      <c r="P1406" s="324" t="s">
        <v>1135</v>
      </c>
      <c r="Q1406" s="324"/>
      <c r="R1406" s="324"/>
      <c r="S1406" s="324"/>
      <c r="T1406" s="324"/>
      <c r="U1406" s="324"/>
      <c r="V1406" s="324"/>
      <c r="W1406" s="324"/>
      <c r="X1406" s="324"/>
      <c r="Y1406" s="324"/>
      <c r="Z1406" s="324"/>
      <c r="AA1406" s="324"/>
      <c r="AB1406" s="324"/>
      <c r="AC1406" s="325"/>
      <c r="AD1406" s="94">
        <f>'Art. 121'!AF1350</f>
        <v>1</v>
      </c>
      <c r="AE1406" s="95">
        <f>IF(AG1406=1,AK1406,AG1406)</f>
        <v>0.21276595744680851</v>
      </c>
      <c r="AF1406">
        <f>AD1406/2</f>
        <v>0.5</v>
      </c>
      <c r="AG1406" s="92">
        <f>IF(AND(AF1406&gt;=0,AF1406&lt;=1),1,"No aplica")</f>
        <v>1</v>
      </c>
      <c r="AH1406" s="96">
        <f>AD1406/(AG1406*2)</f>
        <v>0.5</v>
      </c>
      <c r="AI1406" s="97">
        <f>IF(AG1406=1,AG1406/$AG$1409,"No aplica")</f>
        <v>0.2</v>
      </c>
      <c r="AJ1406" s="97">
        <f>AF1406*AI1406</f>
        <v>0.1</v>
      </c>
      <c r="AK1406" s="97">
        <f>AJ1406*$AE$23</f>
        <v>0.21276595744680851</v>
      </c>
    </row>
    <row r="1407" spans="1:37" ht="25.4" customHeight="1" thickTop="1" thickBot="1" x14ac:dyDescent="0.3">
      <c r="A1407" s="323" t="s">
        <v>1138</v>
      </c>
      <c r="B1407" s="324" t="s">
        <v>1139</v>
      </c>
      <c r="C1407" s="324" t="s">
        <v>1139</v>
      </c>
      <c r="D1407" s="324" t="s">
        <v>1139</v>
      </c>
      <c r="E1407" s="324" t="s">
        <v>1139</v>
      </c>
      <c r="F1407" s="324" t="s">
        <v>1139</v>
      </c>
      <c r="G1407" s="324" t="s">
        <v>1139</v>
      </c>
      <c r="H1407" s="324" t="s">
        <v>1139</v>
      </c>
      <c r="I1407" s="324" t="s">
        <v>1139</v>
      </c>
      <c r="J1407" s="324" t="s">
        <v>1139</v>
      </c>
      <c r="K1407" s="324" t="s">
        <v>1139</v>
      </c>
      <c r="L1407" s="324" t="s">
        <v>1139</v>
      </c>
      <c r="M1407" s="324" t="s">
        <v>1139</v>
      </c>
      <c r="N1407" s="324" t="s">
        <v>1139</v>
      </c>
      <c r="O1407" s="324" t="s">
        <v>1139</v>
      </c>
      <c r="P1407" s="324" t="s">
        <v>1139</v>
      </c>
      <c r="Q1407" s="324"/>
      <c r="R1407" s="324"/>
      <c r="S1407" s="324"/>
      <c r="T1407" s="324"/>
      <c r="U1407" s="324"/>
      <c r="V1407" s="324"/>
      <c r="W1407" s="324"/>
      <c r="X1407" s="324"/>
      <c r="Y1407" s="324"/>
      <c r="Z1407" s="324"/>
      <c r="AA1407" s="324"/>
      <c r="AB1407" s="324"/>
      <c r="AC1407" s="325"/>
      <c r="AD1407" s="94">
        <f>'Art. 121'!AF1351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4" customHeight="1" thickTop="1" thickBot="1" x14ac:dyDescent="0.3">
      <c r="A1408" s="323" t="s">
        <v>1140</v>
      </c>
      <c r="B1408" s="324" t="s">
        <v>1141</v>
      </c>
      <c r="C1408" s="324" t="s">
        <v>1141</v>
      </c>
      <c r="D1408" s="324" t="s">
        <v>1141</v>
      </c>
      <c r="E1408" s="324" t="s">
        <v>1141</v>
      </c>
      <c r="F1408" s="324" t="s">
        <v>1141</v>
      </c>
      <c r="G1408" s="324" t="s">
        <v>1141</v>
      </c>
      <c r="H1408" s="324" t="s">
        <v>1141</v>
      </c>
      <c r="I1408" s="324" t="s">
        <v>1141</v>
      </c>
      <c r="J1408" s="324" t="s">
        <v>1141</v>
      </c>
      <c r="K1408" s="324" t="s">
        <v>1141</v>
      </c>
      <c r="L1408" s="324" t="s">
        <v>1141</v>
      </c>
      <c r="M1408" s="324" t="s">
        <v>1141</v>
      </c>
      <c r="N1408" s="324" t="s">
        <v>1141</v>
      </c>
      <c r="O1408" s="324" t="s">
        <v>1141</v>
      </c>
      <c r="P1408" s="324" t="s">
        <v>1141</v>
      </c>
      <c r="Q1408" s="324"/>
      <c r="R1408" s="324"/>
      <c r="S1408" s="324"/>
      <c r="T1408" s="324"/>
      <c r="U1408" s="324"/>
      <c r="V1408" s="324"/>
      <c r="W1408" s="324"/>
      <c r="X1408" s="324"/>
      <c r="Y1408" s="324"/>
      <c r="Z1408" s="324"/>
      <c r="AA1408" s="324"/>
      <c r="AB1408" s="324"/>
      <c r="AC1408" s="325"/>
      <c r="AD1408" s="94">
        <f>'Art. 121'!AF1352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4" customHeight="1" thickTop="1" x14ac:dyDescent="0.25">
      <c r="A1409" s="321" t="s">
        <v>2128</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5">
        <f>SUM(AE1402:AE1408)</f>
        <v>1.9148936170212765</v>
      </c>
      <c r="AF1409" s="65"/>
      <c r="AG1409" s="98">
        <f>SUM(AG1404:AG1408)</f>
        <v>5</v>
      </c>
      <c r="AH1409" s="99"/>
      <c r="AI1409" s="100"/>
      <c r="AJ1409" s="100"/>
      <c r="AK1409" s="100"/>
    </row>
    <row r="1410" spans="1:37" ht="25.4" customHeight="1" x14ac:dyDescent="0.25">
      <c r="A1410" s="308" t="s">
        <v>2129</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5">
        <f>AE1409/$AE$23*100</f>
        <v>89.999999999999986</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1142</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2" t="s">
        <v>76</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69" t="s">
        <v>99</v>
      </c>
      <c r="AE1416" s="113" t="s">
        <v>9</v>
      </c>
      <c r="AF1416" s="92" t="s">
        <v>1988</v>
      </c>
      <c r="AG1416" s="92" t="s">
        <v>1989</v>
      </c>
      <c r="AH1416" s="92" t="s">
        <v>1990</v>
      </c>
      <c r="AI1416" s="93" t="s">
        <v>1991</v>
      </c>
      <c r="AJ1416" s="92"/>
      <c r="AK1416" s="93" t="s">
        <v>1992</v>
      </c>
    </row>
    <row r="1417" spans="1:37" ht="25.4" customHeight="1" thickTop="1" thickBot="1" x14ac:dyDescent="0.3">
      <c r="A1417" s="323" t="s">
        <v>1060</v>
      </c>
      <c r="B1417" s="324" t="s">
        <v>1061</v>
      </c>
      <c r="C1417" s="324" t="s">
        <v>1061</v>
      </c>
      <c r="D1417" s="324" t="s">
        <v>1061</v>
      </c>
      <c r="E1417" s="324" t="s">
        <v>1061</v>
      </c>
      <c r="F1417" s="324" t="s">
        <v>1061</v>
      </c>
      <c r="G1417" s="324" t="s">
        <v>1061</v>
      </c>
      <c r="H1417" s="324" t="s">
        <v>1061</v>
      </c>
      <c r="I1417" s="324" t="s">
        <v>1061</v>
      </c>
      <c r="J1417" s="324" t="s">
        <v>1061</v>
      </c>
      <c r="K1417" s="324" t="s">
        <v>1061</v>
      </c>
      <c r="L1417" s="324" t="s">
        <v>1061</v>
      </c>
      <c r="M1417" s="324" t="s">
        <v>1061</v>
      </c>
      <c r="N1417" s="324" t="s">
        <v>1061</v>
      </c>
      <c r="O1417" s="324" t="s">
        <v>1061</v>
      </c>
      <c r="P1417" s="324" t="s">
        <v>1061</v>
      </c>
      <c r="Q1417" s="324"/>
      <c r="R1417" s="324"/>
      <c r="S1417" s="324"/>
      <c r="T1417" s="324"/>
      <c r="U1417" s="324"/>
      <c r="V1417" s="324"/>
      <c r="W1417" s="324"/>
      <c r="X1417" s="324"/>
      <c r="Y1417" s="324"/>
      <c r="Z1417" s="324"/>
      <c r="AA1417" s="324"/>
      <c r="AB1417" s="324"/>
      <c r="AC1417" s="325"/>
      <c r="AD1417" s="94">
        <f>'Art. 121'!AF1361</f>
        <v>2</v>
      </c>
      <c r="AE1417" s="95">
        <f t="shared" ref="AE1417:AE1439" si="243">IF(AG1417=1,AK1417,AG1417)</f>
        <v>9.2506938020351523E-2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9.2506938020351523E-2</v>
      </c>
    </row>
    <row r="1418" spans="1:37" ht="25.4" customHeight="1" thickTop="1" thickBot="1" x14ac:dyDescent="0.3">
      <c r="A1418" s="323" t="s">
        <v>1062</v>
      </c>
      <c r="B1418" s="324" t="s">
        <v>1063</v>
      </c>
      <c r="C1418" s="324" t="s">
        <v>1063</v>
      </c>
      <c r="D1418" s="324" t="s">
        <v>1063</v>
      </c>
      <c r="E1418" s="324" t="s">
        <v>1063</v>
      </c>
      <c r="F1418" s="324" t="s">
        <v>1063</v>
      </c>
      <c r="G1418" s="324" t="s">
        <v>1063</v>
      </c>
      <c r="H1418" s="324" t="s">
        <v>1063</v>
      </c>
      <c r="I1418" s="324" t="s">
        <v>1063</v>
      </c>
      <c r="J1418" s="324" t="s">
        <v>1063</v>
      </c>
      <c r="K1418" s="324" t="s">
        <v>1063</v>
      </c>
      <c r="L1418" s="324" t="s">
        <v>1063</v>
      </c>
      <c r="M1418" s="324" t="s">
        <v>1063</v>
      </c>
      <c r="N1418" s="324" t="s">
        <v>1063</v>
      </c>
      <c r="O1418" s="324" t="s">
        <v>1063</v>
      </c>
      <c r="P1418" s="324" t="s">
        <v>1063</v>
      </c>
      <c r="Q1418" s="324"/>
      <c r="R1418" s="324"/>
      <c r="S1418" s="324"/>
      <c r="T1418" s="324"/>
      <c r="U1418" s="324"/>
      <c r="V1418" s="324"/>
      <c r="W1418" s="324"/>
      <c r="X1418" s="324"/>
      <c r="Y1418" s="324"/>
      <c r="Z1418" s="324"/>
      <c r="AA1418" s="324"/>
      <c r="AB1418" s="324"/>
      <c r="AC1418" s="325"/>
      <c r="AD1418" s="94">
        <f>'Art. 121'!AF1362</f>
        <v>2</v>
      </c>
      <c r="AE1418" s="95">
        <f t="shared" si="243"/>
        <v>9.2506938020351523E-2</v>
      </c>
      <c r="AF1418">
        <f t="shared" si="244"/>
        <v>1</v>
      </c>
      <c r="AG1418" s="92">
        <f t="shared" si="245"/>
        <v>1</v>
      </c>
      <c r="AH1418" s="96">
        <f t="shared" si="246"/>
        <v>1</v>
      </c>
      <c r="AI1418" s="97">
        <f t="shared" si="247"/>
        <v>4.3478260869565216E-2</v>
      </c>
      <c r="AJ1418" s="97">
        <f t="shared" si="248"/>
        <v>4.3478260869565216E-2</v>
      </c>
      <c r="AK1418" s="97">
        <f t="shared" si="249"/>
        <v>9.2506938020351523E-2</v>
      </c>
    </row>
    <row r="1419" spans="1:37" ht="25.4" customHeight="1" thickTop="1" thickBot="1" x14ac:dyDescent="0.3">
      <c r="A1419" s="323" t="s">
        <v>1144</v>
      </c>
      <c r="B1419" s="324" t="s">
        <v>1145</v>
      </c>
      <c r="C1419" s="324" t="s">
        <v>1145</v>
      </c>
      <c r="D1419" s="324" t="s">
        <v>1145</v>
      </c>
      <c r="E1419" s="324" t="s">
        <v>1145</v>
      </c>
      <c r="F1419" s="324" t="s">
        <v>1145</v>
      </c>
      <c r="G1419" s="324" t="s">
        <v>1145</v>
      </c>
      <c r="H1419" s="324" t="s">
        <v>1145</v>
      </c>
      <c r="I1419" s="324" t="s">
        <v>1145</v>
      </c>
      <c r="J1419" s="324" t="s">
        <v>1145</v>
      </c>
      <c r="K1419" s="324" t="s">
        <v>1145</v>
      </c>
      <c r="L1419" s="324" t="s">
        <v>1145</v>
      </c>
      <c r="M1419" s="324" t="s">
        <v>1145</v>
      </c>
      <c r="N1419" s="324" t="s">
        <v>1145</v>
      </c>
      <c r="O1419" s="324" t="s">
        <v>1145</v>
      </c>
      <c r="P1419" s="324" t="s">
        <v>1145</v>
      </c>
      <c r="Q1419" s="324"/>
      <c r="R1419" s="324"/>
      <c r="S1419" s="324"/>
      <c r="T1419" s="324"/>
      <c r="U1419" s="324"/>
      <c r="V1419" s="324"/>
      <c r="W1419" s="324"/>
      <c r="X1419" s="324"/>
      <c r="Y1419" s="324"/>
      <c r="Z1419" s="324"/>
      <c r="AA1419" s="324"/>
      <c r="AB1419" s="324"/>
      <c r="AC1419" s="325"/>
      <c r="AD1419" s="94">
        <f>'Art. 121'!AF1363</f>
        <v>2</v>
      </c>
      <c r="AE1419" s="95">
        <f t="shared" si="243"/>
        <v>9.2506938020351523E-2</v>
      </c>
      <c r="AF1419">
        <f t="shared" si="244"/>
        <v>1</v>
      </c>
      <c r="AG1419" s="92">
        <f t="shared" si="245"/>
        <v>1</v>
      </c>
      <c r="AH1419" s="96">
        <f t="shared" si="246"/>
        <v>1</v>
      </c>
      <c r="AI1419" s="97">
        <f t="shared" si="247"/>
        <v>4.3478260869565216E-2</v>
      </c>
      <c r="AJ1419" s="97">
        <f t="shared" si="248"/>
        <v>4.3478260869565216E-2</v>
      </c>
      <c r="AK1419" s="97">
        <f t="shared" si="249"/>
        <v>9.2506938020351523E-2</v>
      </c>
    </row>
    <row r="1420" spans="1:37" ht="25.4" customHeight="1" thickTop="1" thickBot="1" x14ac:dyDescent="0.3">
      <c r="A1420" s="323" t="s">
        <v>1146</v>
      </c>
      <c r="B1420" s="324" t="s">
        <v>1147</v>
      </c>
      <c r="C1420" s="324" t="s">
        <v>1147</v>
      </c>
      <c r="D1420" s="324" t="s">
        <v>1147</v>
      </c>
      <c r="E1420" s="324" t="s">
        <v>1147</v>
      </c>
      <c r="F1420" s="324" t="s">
        <v>1147</v>
      </c>
      <c r="G1420" s="324" t="s">
        <v>1147</v>
      </c>
      <c r="H1420" s="324" t="s">
        <v>1147</v>
      </c>
      <c r="I1420" s="324" t="s">
        <v>1147</v>
      </c>
      <c r="J1420" s="324" t="s">
        <v>1147</v>
      </c>
      <c r="K1420" s="324" t="s">
        <v>1147</v>
      </c>
      <c r="L1420" s="324" t="s">
        <v>1147</v>
      </c>
      <c r="M1420" s="324" t="s">
        <v>1147</v>
      </c>
      <c r="N1420" s="324" t="s">
        <v>1147</v>
      </c>
      <c r="O1420" s="324" t="s">
        <v>1147</v>
      </c>
      <c r="P1420" s="324" t="s">
        <v>1147</v>
      </c>
      <c r="Q1420" s="324"/>
      <c r="R1420" s="324"/>
      <c r="S1420" s="324"/>
      <c r="T1420" s="324"/>
      <c r="U1420" s="324"/>
      <c r="V1420" s="324"/>
      <c r="W1420" s="324"/>
      <c r="X1420" s="324"/>
      <c r="Y1420" s="324"/>
      <c r="Z1420" s="324"/>
      <c r="AA1420" s="324"/>
      <c r="AB1420" s="324"/>
      <c r="AC1420" s="325"/>
      <c r="AD1420" s="94">
        <f>'Art. 121'!AF1364</f>
        <v>2</v>
      </c>
      <c r="AE1420" s="95">
        <f t="shared" si="243"/>
        <v>9.2506938020351523E-2</v>
      </c>
      <c r="AF1420">
        <f t="shared" si="244"/>
        <v>1</v>
      </c>
      <c r="AG1420" s="92">
        <f t="shared" si="245"/>
        <v>1</v>
      </c>
      <c r="AH1420" s="96">
        <f t="shared" si="246"/>
        <v>1</v>
      </c>
      <c r="AI1420" s="97">
        <f t="shared" si="247"/>
        <v>4.3478260869565216E-2</v>
      </c>
      <c r="AJ1420" s="97">
        <f t="shared" si="248"/>
        <v>4.3478260869565216E-2</v>
      </c>
      <c r="AK1420" s="97">
        <f t="shared" si="249"/>
        <v>9.2506938020351523E-2</v>
      </c>
    </row>
    <row r="1421" spans="1:37" ht="25.4" customHeight="1" thickTop="1" thickBot="1" x14ac:dyDescent="0.3">
      <c r="A1421" s="323" t="s">
        <v>1148</v>
      </c>
      <c r="B1421" s="324" t="s">
        <v>1149</v>
      </c>
      <c r="C1421" s="324" t="s">
        <v>1149</v>
      </c>
      <c r="D1421" s="324" t="s">
        <v>1149</v>
      </c>
      <c r="E1421" s="324" t="s">
        <v>1149</v>
      </c>
      <c r="F1421" s="324" t="s">
        <v>1149</v>
      </c>
      <c r="G1421" s="324" t="s">
        <v>1149</v>
      </c>
      <c r="H1421" s="324" t="s">
        <v>1149</v>
      </c>
      <c r="I1421" s="324" t="s">
        <v>1149</v>
      </c>
      <c r="J1421" s="324" t="s">
        <v>1149</v>
      </c>
      <c r="K1421" s="324" t="s">
        <v>1149</v>
      </c>
      <c r="L1421" s="324" t="s">
        <v>1149</v>
      </c>
      <c r="M1421" s="324" t="s">
        <v>1149</v>
      </c>
      <c r="N1421" s="324" t="s">
        <v>1149</v>
      </c>
      <c r="O1421" s="324" t="s">
        <v>1149</v>
      </c>
      <c r="P1421" s="324" t="s">
        <v>1149</v>
      </c>
      <c r="Q1421" s="324"/>
      <c r="R1421" s="324"/>
      <c r="S1421" s="324"/>
      <c r="T1421" s="324"/>
      <c r="U1421" s="324"/>
      <c r="V1421" s="324"/>
      <c r="W1421" s="324"/>
      <c r="X1421" s="324"/>
      <c r="Y1421" s="324"/>
      <c r="Z1421" s="324"/>
      <c r="AA1421" s="324"/>
      <c r="AB1421" s="324"/>
      <c r="AC1421" s="325"/>
      <c r="AD1421" s="94">
        <f>'Art. 121'!AF1366</f>
        <v>2</v>
      </c>
      <c r="AE1421" s="95">
        <f t="shared" si="243"/>
        <v>9.2506938020351523E-2</v>
      </c>
      <c r="AF1421">
        <f t="shared" si="244"/>
        <v>1</v>
      </c>
      <c r="AG1421" s="92">
        <f t="shared" si="245"/>
        <v>1</v>
      </c>
      <c r="AH1421" s="96">
        <f t="shared" si="246"/>
        <v>1</v>
      </c>
      <c r="AI1421" s="97">
        <f t="shared" si="247"/>
        <v>4.3478260869565216E-2</v>
      </c>
      <c r="AJ1421" s="97">
        <f t="shared" si="248"/>
        <v>4.3478260869565216E-2</v>
      </c>
      <c r="AK1421" s="97">
        <f t="shared" si="249"/>
        <v>9.2506938020351523E-2</v>
      </c>
    </row>
    <row r="1422" spans="1:37" ht="25.4" customHeight="1" thickTop="1" thickBot="1" x14ac:dyDescent="0.3">
      <c r="A1422" s="323" t="s">
        <v>1150</v>
      </c>
      <c r="B1422" s="324" t="s">
        <v>1149</v>
      </c>
      <c r="C1422" s="324" t="s">
        <v>1149</v>
      </c>
      <c r="D1422" s="324" t="s">
        <v>1149</v>
      </c>
      <c r="E1422" s="324" t="s">
        <v>1149</v>
      </c>
      <c r="F1422" s="324" t="s">
        <v>1149</v>
      </c>
      <c r="G1422" s="324" t="s">
        <v>1149</v>
      </c>
      <c r="H1422" s="324" t="s">
        <v>1149</v>
      </c>
      <c r="I1422" s="324" t="s">
        <v>1149</v>
      </c>
      <c r="J1422" s="324" t="s">
        <v>1149</v>
      </c>
      <c r="K1422" s="324" t="s">
        <v>1149</v>
      </c>
      <c r="L1422" s="324" t="s">
        <v>1149</v>
      </c>
      <c r="M1422" s="324" t="s">
        <v>1149</v>
      </c>
      <c r="N1422" s="324" t="s">
        <v>1149</v>
      </c>
      <c r="O1422" s="324" t="s">
        <v>1149</v>
      </c>
      <c r="P1422" s="324" t="s">
        <v>1149</v>
      </c>
      <c r="Q1422" s="324"/>
      <c r="R1422" s="324"/>
      <c r="S1422" s="324"/>
      <c r="T1422" s="324"/>
      <c r="U1422" s="324"/>
      <c r="V1422" s="324"/>
      <c r="W1422" s="324"/>
      <c r="X1422" s="324"/>
      <c r="Y1422" s="324"/>
      <c r="Z1422" s="324"/>
      <c r="AA1422" s="324"/>
      <c r="AB1422" s="324"/>
      <c r="AC1422" s="325"/>
      <c r="AD1422" s="94">
        <f>'Art. 121'!AF1367</f>
        <v>2</v>
      </c>
      <c r="AE1422" s="95">
        <f t="shared" si="243"/>
        <v>9.2506938020351523E-2</v>
      </c>
      <c r="AF1422">
        <f t="shared" si="244"/>
        <v>1</v>
      </c>
      <c r="AG1422" s="92">
        <f t="shared" si="245"/>
        <v>1</v>
      </c>
      <c r="AH1422" s="96">
        <f t="shared" si="246"/>
        <v>1</v>
      </c>
      <c r="AI1422" s="97">
        <f t="shared" si="247"/>
        <v>4.3478260869565216E-2</v>
      </c>
      <c r="AJ1422" s="97">
        <f t="shared" si="248"/>
        <v>4.3478260869565216E-2</v>
      </c>
      <c r="AK1422" s="97">
        <f t="shared" si="249"/>
        <v>9.2506938020351523E-2</v>
      </c>
    </row>
    <row r="1423" spans="1:37" ht="25.4" customHeight="1" thickTop="1" thickBot="1" x14ac:dyDescent="0.3">
      <c r="A1423" s="323" t="s">
        <v>1151</v>
      </c>
      <c r="B1423" s="324" t="s">
        <v>1152</v>
      </c>
      <c r="C1423" s="324" t="s">
        <v>1152</v>
      </c>
      <c r="D1423" s="324" t="s">
        <v>1152</v>
      </c>
      <c r="E1423" s="324" t="s">
        <v>1152</v>
      </c>
      <c r="F1423" s="324" t="s">
        <v>1152</v>
      </c>
      <c r="G1423" s="324" t="s">
        <v>1152</v>
      </c>
      <c r="H1423" s="324" t="s">
        <v>1152</v>
      </c>
      <c r="I1423" s="324" t="s">
        <v>1152</v>
      </c>
      <c r="J1423" s="324" t="s">
        <v>1152</v>
      </c>
      <c r="K1423" s="324" t="s">
        <v>1152</v>
      </c>
      <c r="L1423" s="324" t="s">
        <v>1152</v>
      </c>
      <c r="M1423" s="324" t="s">
        <v>1152</v>
      </c>
      <c r="N1423" s="324" t="s">
        <v>1152</v>
      </c>
      <c r="O1423" s="324" t="s">
        <v>1152</v>
      </c>
      <c r="P1423" s="324" t="s">
        <v>1152</v>
      </c>
      <c r="Q1423" s="324"/>
      <c r="R1423" s="324"/>
      <c r="S1423" s="324"/>
      <c r="T1423" s="324"/>
      <c r="U1423" s="324"/>
      <c r="V1423" s="324"/>
      <c r="W1423" s="324"/>
      <c r="X1423" s="324"/>
      <c r="Y1423" s="324"/>
      <c r="Z1423" s="324"/>
      <c r="AA1423" s="324"/>
      <c r="AB1423" s="324"/>
      <c r="AC1423" s="325"/>
      <c r="AD1423" s="94">
        <f>'Art. 121'!AF1368</f>
        <v>2</v>
      </c>
      <c r="AE1423" s="95">
        <f t="shared" si="243"/>
        <v>9.2506938020351523E-2</v>
      </c>
      <c r="AF1423">
        <f t="shared" si="244"/>
        <v>1</v>
      </c>
      <c r="AG1423" s="92">
        <f t="shared" si="245"/>
        <v>1</v>
      </c>
      <c r="AH1423" s="96">
        <f t="shared" si="246"/>
        <v>1</v>
      </c>
      <c r="AI1423" s="97">
        <f t="shared" si="247"/>
        <v>4.3478260869565216E-2</v>
      </c>
      <c r="AJ1423" s="97">
        <f t="shared" si="248"/>
        <v>4.3478260869565216E-2</v>
      </c>
      <c r="AK1423" s="97">
        <f t="shared" si="249"/>
        <v>9.2506938020351523E-2</v>
      </c>
    </row>
    <row r="1424" spans="1:37" ht="25.4" customHeight="1" thickTop="1" thickBot="1" x14ac:dyDescent="0.3">
      <c r="A1424" s="323" t="s">
        <v>1153</v>
      </c>
      <c r="B1424" s="324" t="s">
        <v>1154</v>
      </c>
      <c r="C1424" s="324" t="s">
        <v>1154</v>
      </c>
      <c r="D1424" s="324" t="s">
        <v>1154</v>
      </c>
      <c r="E1424" s="324" t="s">
        <v>1154</v>
      </c>
      <c r="F1424" s="324" t="s">
        <v>1154</v>
      </c>
      <c r="G1424" s="324" t="s">
        <v>1154</v>
      </c>
      <c r="H1424" s="324" t="s">
        <v>1154</v>
      </c>
      <c r="I1424" s="324" t="s">
        <v>1154</v>
      </c>
      <c r="J1424" s="324" t="s">
        <v>1154</v>
      </c>
      <c r="K1424" s="324" t="s">
        <v>1154</v>
      </c>
      <c r="L1424" s="324" t="s">
        <v>1154</v>
      </c>
      <c r="M1424" s="324" t="s">
        <v>1154</v>
      </c>
      <c r="N1424" s="324" t="s">
        <v>1154</v>
      </c>
      <c r="O1424" s="324" t="s">
        <v>1154</v>
      </c>
      <c r="P1424" s="324" t="s">
        <v>1154</v>
      </c>
      <c r="Q1424" s="324"/>
      <c r="R1424" s="324"/>
      <c r="S1424" s="324"/>
      <c r="T1424" s="324"/>
      <c r="U1424" s="324"/>
      <c r="V1424" s="324"/>
      <c r="W1424" s="324"/>
      <c r="X1424" s="324"/>
      <c r="Y1424" s="324"/>
      <c r="Z1424" s="324"/>
      <c r="AA1424" s="324"/>
      <c r="AB1424" s="324"/>
      <c r="AC1424" s="325"/>
      <c r="AD1424" s="94">
        <f>'Art. 121'!AF1369</f>
        <v>2</v>
      </c>
      <c r="AE1424" s="95">
        <f t="shared" si="243"/>
        <v>9.2506938020351523E-2</v>
      </c>
      <c r="AF1424">
        <f t="shared" si="244"/>
        <v>1</v>
      </c>
      <c r="AG1424" s="92">
        <f t="shared" si="245"/>
        <v>1</v>
      </c>
      <c r="AH1424" s="96">
        <f t="shared" si="246"/>
        <v>1</v>
      </c>
      <c r="AI1424" s="97">
        <f t="shared" si="247"/>
        <v>4.3478260869565216E-2</v>
      </c>
      <c r="AJ1424" s="97">
        <f t="shared" si="248"/>
        <v>4.3478260869565216E-2</v>
      </c>
      <c r="AK1424" s="97">
        <f t="shared" si="249"/>
        <v>9.2506938020351523E-2</v>
      </c>
    </row>
    <row r="1425" spans="1:37" ht="25.4" customHeight="1" thickTop="1" thickBot="1" x14ac:dyDescent="0.3">
      <c r="A1425" s="323" t="s">
        <v>1155</v>
      </c>
      <c r="B1425" s="324" t="s">
        <v>1156</v>
      </c>
      <c r="C1425" s="324" t="s">
        <v>1156</v>
      </c>
      <c r="D1425" s="324" t="s">
        <v>1156</v>
      </c>
      <c r="E1425" s="324" t="s">
        <v>1156</v>
      </c>
      <c r="F1425" s="324" t="s">
        <v>1156</v>
      </c>
      <c r="G1425" s="324" t="s">
        <v>1156</v>
      </c>
      <c r="H1425" s="324" t="s">
        <v>1156</v>
      </c>
      <c r="I1425" s="324" t="s">
        <v>1156</v>
      </c>
      <c r="J1425" s="324" t="s">
        <v>1156</v>
      </c>
      <c r="K1425" s="324" t="s">
        <v>1156</v>
      </c>
      <c r="L1425" s="324" t="s">
        <v>1156</v>
      </c>
      <c r="M1425" s="324" t="s">
        <v>1156</v>
      </c>
      <c r="N1425" s="324" t="s">
        <v>1156</v>
      </c>
      <c r="O1425" s="324" t="s">
        <v>1156</v>
      </c>
      <c r="P1425" s="324" t="s">
        <v>1156</v>
      </c>
      <c r="Q1425" s="324"/>
      <c r="R1425" s="324"/>
      <c r="S1425" s="324"/>
      <c r="T1425" s="324"/>
      <c r="U1425" s="324"/>
      <c r="V1425" s="324"/>
      <c r="W1425" s="324"/>
      <c r="X1425" s="324"/>
      <c r="Y1425" s="324"/>
      <c r="Z1425" s="324"/>
      <c r="AA1425" s="324"/>
      <c r="AB1425" s="324"/>
      <c r="AC1425" s="325"/>
      <c r="AD1425" s="94">
        <f>'Art. 121'!AF1370</f>
        <v>2</v>
      </c>
      <c r="AE1425" s="95">
        <f t="shared" si="243"/>
        <v>9.2506938020351523E-2</v>
      </c>
      <c r="AF1425">
        <f t="shared" si="244"/>
        <v>1</v>
      </c>
      <c r="AG1425" s="92">
        <f t="shared" si="245"/>
        <v>1</v>
      </c>
      <c r="AH1425" s="96">
        <f t="shared" si="246"/>
        <v>1</v>
      </c>
      <c r="AI1425" s="97">
        <f t="shared" si="247"/>
        <v>4.3478260869565216E-2</v>
      </c>
      <c r="AJ1425" s="97">
        <f t="shared" si="248"/>
        <v>4.3478260869565216E-2</v>
      </c>
      <c r="AK1425" s="97">
        <f t="shared" si="249"/>
        <v>9.2506938020351523E-2</v>
      </c>
    </row>
    <row r="1426" spans="1:37" ht="25.4" customHeight="1" thickTop="1" thickBot="1" x14ac:dyDescent="0.3">
      <c r="A1426" s="323" t="s">
        <v>1157</v>
      </c>
      <c r="B1426" s="324" t="s">
        <v>1158</v>
      </c>
      <c r="C1426" s="324" t="s">
        <v>1158</v>
      </c>
      <c r="D1426" s="324" t="s">
        <v>1158</v>
      </c>
      <c r="E1426" s="324" t="s">
        <v>1158</v>
      </c>
      <c r="F1426" s="324" t="s">
        <v>1158</v>
      </c>
      <c r="G1426" s="324" t="s">
        <v>1158</v>
      </c>
      <c r="H1426" s="324" t="s">
        <v>1158</v>
      </c>
      <c r="I1426" s="324" t="s">
        <v>1158</v>
      </c>
      <c r="J1426" s="324" t="s">
        <v>1158</v>
      </c>
      <c r="K1426" s="324" t="s">
        <v>1158</v>
      </c>
      <c r="L1426" s="324" t="s">
        <v>1158</v>
      </c>
      <c r="M1426" s="324" t="s">
        <v>1158</v>
      </c>
      <c r="N1426" s="324" t="s">
        <v>1158</v>
      </c>
      <c r="O1426" s="324" t="s">
        <v>1158</v>
      </c>
      <c r="P1426" s="324" t="s">
        <v>1158</v>
      </c>
      <c r="Q1426" s="324"/>
      <c r="R1426" s="324"/>
      <c r="S1426" s="324"/>
      <c r="T1426" s="324"/>
      <c r="U1426" s="324"/>
      <c r="V1426" s="324"/>
      <c r="W1426" s="324"/>
      <c r="X1426" s="324"/>
      <c r="Y1426" s="324"/>
      <c r="Z1426" s="324"/>
      <c r="AA1426" s="324"/>
      <c r="AB1426" s="324"/>
      <c r="AC1426" s="325"/>
      <c r="AD1426" s="94">
        <f>'Art. 121'!AF1371</f>
        <v>2</v>
      </c>
      <c r="AE1426" s="95">
        <f t="shared" si="243"/>
        <v>9.2506938020351523E-2</v>
      </c>
      <c r="AF1426">
        <f t="shared" si="244"/>
        <v>1</v>
      </c>
      <c r="AG1426" s="92">
        <f t="shared" si="245"/>
        <v>1</v>
      </c>
      <c r="AH1426" s="96">
        <f t="shared" si="246"/>
        <v>1</v>
      </c>
      <c r="AI1426" s="97">
        <f t="shared" si="247"/>
        <v>4.3478260869565216E-2</v>
      </c>
      <c r="AJ1426" s="97">
        <f t="shared" si="248"/>
        <v>4.3478260869565216E-2</v>
      </c>
      <c r="AK1426" s="97">
        <f t="shared" si="249"/>
        <v>9.2506938020351523E-2</v>
      </c>
    </row>
    <row r="1427" spans="1:37" ht="25.4" customHeight="1" thickTop="1" thickBot="1" x14ac:dyDescent="0.3">
      <c r="A1427" s="323" t="s">
        <v>1159</v>
      </c>
      <c r="B1427" s="324" t="s">
        <v>1160</v>
      </c>
      <c r="C1427" s="324" t="s">
        <v>1160</v>
      </c>
      <c r="D1427" s="324" t="s">
        <v>1160</v>
      </c>
      <c r="E1427" s="324" t="s">
        <v>1160</v>
      </c>
      <c r="F1427" s="324" t="s">
        <v>1160</v>
      </c>
      <c r="G1427" s="324" t="s">
        <v>1160</v>
      </c>
      <c r="H1427" s="324" t="s">
        <v>1160</v>
      </c>
      <c r="I1427" s="324" t="s">
        <v>1160</v>
      </c>
      <c r="J1427" s="324" t="s">
        <v>1160</v>
      </c>
      <c r="K1427" s="324" t="s">
        <v>1160</v>
      </c>
      <c r="L1427" s="324" t="s">
        <v>1160</v>
      </c>
      <c r="M1427" s="324" t="s">
        <v>1160</v>
      </c>
      <c r="N1427" s="324" t="s">
        <v>1160</v>
      </c>
      <c r="O1427" s="324" t="s">
        <v>1160</v>
      </c>
      <c r="P1427" s="324" t="s">
        <v>1160</v>
      </c>
      <c r="Q1427" s="324"/>
      <c r="R1427" s="324"/>
      <c r="S1427" s="324"/>
      <c r="T1427" s="324"/>
      <c r="U1427" s="324"/>
      <c r="V1427" s="324"/>
      <c r="W1427" s="324"/>
      <c r="X1427" s="324"/>
      <c r="Y1427" s="324"/>
      <c r="Z1427" s="324"/>
      <c r="AA1427" s="324"/>
      <c r="AB1427" s="324"/>
      <c r="AC1427" s="325"/>
      <c r="AD1427" s="94">
        <f>'Art. 121'!AF1372</f>
        <v>2</v>
      </c>
      <c r="AE1427" s="95">
        <f t="shared" si="243"/>
        <v>9.2506938020351523E-2</v>
      </c>
      <c r="AF1427">
        <f t="shared" si="244"/>
        <v>1</v>
      </c>
      <c r="AG1427" s="92">
        <f t="shared" si="245"/>
        <v>1</v>
      </c>
      <c r="AH1427" s="96">
        <f t="shared" si="246"/>
        <v>1</v>
      </c>
      <c r="AI1427" s="97">
        <f t="shared" si="247"/>
        <v>4.3478260869565216E-2</v>
      </c>
      <c r="AJ1427" s="97">
        <f t="shared" si="248"/>
        <v>4.3478260869565216E-2</v>
      </c>
      <c r="AK1427" s="97">
        <f t="shared" si="249"/>
        <v>9.2506938020351523E-2</v>
      </c>
    </row>
    <row r="1428" spans="1:37" ht="25.4" customHeight="1" thickTop="1" thickBot="1" x14ac:dyDescent="0.3">
      <c r="A1428" s="323" t="s">
        <v>1161</v>
      </c>
      <c r="B1428" s="324" t="s">
        <v>1162</v>
      </c>
      <c r="C1428" s="324" t="s">
        <v>1162</v>
      </c>
      <c r="D1428" s="324" t="s">
        <v>1162</v>
      </c>
      <c r="E1428" s="324" t="s">
        <v>1162</v>
      </c>
      <c r="F1428" s="324" t="s">
        <v>1162</v>
      </c>
      <c r="G1428" s="324" t="s">
        <v>1162</v>
      </c>
      <c r="H1428" s="324" t="s">
        <v>1162</v>
      </c>
      <c r="I1428" s="324" t="s">
        <v>1162</v>
      </c>
      <c r="J1428" s="324" t="s">
        <v>1162</v>
      </c>
      <c r="K1428" s="324" t="s">
        <v>1162</v>
      </c>
      <c r="L1428" s="324" t="s">
        <v>1162</v>
      </c>
      <c r="M1428" s="324" t="s">
        <v>1162</v>
      </c>
      <c r="N1428" s="324" t="s">
        <v>1162</v>
      </c>
      <c r="O1428" s="324" t="s">
        <v>1162</v>
      </c>
      <c r="P1428" s="324" t="s">
        <v>1162</v>
      </c>
      <c r="Q1428" s="324"/>
      <c r="R1428" s="324"/>
      <c r="S1428" s="324"/>
      <c r="T1428" s="324"/>
      <c r="U1428" s="324"/>
      <c r="V1428" s="324"/>
      <c r="W1428" s="324"/>
      <c r="X1428" s="324"/>
      <c r="Y1428" s="324"/>
      <c r="Z1428" s="324"/>
      <c r="AA1428" s="324"/>
      <c r="AB1428" s="324"/>
      <c r="AC1428" s="325"/>
      <c r="AD1428" s="94">
        <f>'Art. 121'!AF1373</f>
        <v>2</v>
      </c>
      <c r="AE1428" s="95">
        <f t="shared" si="243"/>
        <v>9.2506938020351523E-2</v>
      </c>
      <c r="AF1428">
        <f t="shared" si="244"/>
        <v>1</v>
      </c>
      <c r="AG1428" s="92">
        <f t="shared" si="245"/>
        <v>1</v>
      </c>
      <c r="AH1428" s="96">
        <f t="shared" si="246"/>
        <v>1</v>
      </c>
      <c r="AI1428" s="97">
        <f t="shared" si="247"/>
        <v>4.3478260869565216E-2</v>
      </c>
      <c r="AJ1428" s="97">
        <f t="shared" si="248"/>
        <v>4.3478260869565216E-2</v>
      </c>
      <c r="AK1428" s="97">
        <f t="shared" si="249"/>
        <v>9.2506938020351523E-2</v>
      </c>
    </row>
    <row r="1429" spans="1:37" ht="25.4" customHeight="1" thickTop="1" thickBot="1" x14ac:dyDescent="0.3">
      <c r="A1429" s="323" t="s">
        <v>1163</v>
      </c>
      <c r="B1429" s="324" t="s">
        <v>1164</v>
      </c>
      <c r="C1429" s="324" t="s">
        <v>1164</v>
      </c>
      <c r="D1429" s="324" t="s">
        <v>1164</v>
      </c>
      <c r="E1429" s="324" t="s">
        <v>1164</v>
      </c>
      <c r="F1429" s="324" t="s">
        <v>1164</v>
      </c>
      <c r="G1429" s="324" t="s">
        <v>1164</v>
      </c>
      <c r="H1429" s="324" t="s">
        <v>1164</v>
      </c>
      <c r="I1429" s="324" t="s">
        <v>1164</v>
      </c>
      <c r="J1429" s="324" t="s">
        <v>1164</v>
      </c>
      <c r="K1429" s="324" t="s">
        <v>1164</v>
      </c>
      <c r="L1429" s="324" t="s">
        <v>1164</v>
      </c>
      <c r="M1429" s="324" t="s">
        <v>1164</v>
      </c>
      <c r="N1429" s="324" t="s">
        <v>1164</v>
      </c>
      <c r="O1429" s="324" t="s">
        <v>1164</v>
      </c>
      <c r="P1429" s="324" t="s">
        <v>1164</v>
      </c>
      <c r="Q1429" s="324"/>
      <c r="R1429" s="324"/>
      <c r="S1429" s="324"/>
      <c r="T1429" s="324"/>
      <c r="U1429" s="324"/>
      <c r="V1429" s="324"/>
      <c r="W1429" s="324"/>
      <c r="X1429" s="324"/>
      <c r="Y1429" s="324"/>
      <c r="Z1429" s="324"/>
      <c r="AA1429" s="324"/>
      <c r="AB1429" s="324"/>
      <c r="AC1429" s="325"/>
      <c r="AD1429" s="94">
        <f>'Art. 121'!AF1374</f>
        <v>2</v>
      </c>
      <c r="AE1429" s="95">
        <f t="shared" si="243"/>
        <v>9.2506938020351523E-2</v>
      </c>
      <c r="AF1429">
        <f t="shared" si="244"/>
        <v>1</v>
      </c>
      <c r="AG1429" s="92">
        <f t="shared" si="245"/>
        <v>1</v>
      </c>
      <c r="AH1429" s="96">
        <f t="shared" si="246"/>
        <v>1</v>
      </c>
      <c r="AI1429" s="97">
        <f t="shared" si="247"/>
        <v>4.3478260869565216E-2</v>
      </c>
      <c r="AJ1429" s="97">
        <f t="shared" si="248"/>
        <v>4.3478260869565216E-2</v>
      </c>
      <c r="AK1429" s="97">
        <f t="shared" si="249"/>
        <v>9.2506938020351523E-2</v>
      </c>
    </row>
    <row r="1430" spans="1:37" ht="25.4" customHeight="1" thickTop="1" thickBot="1" x14ac:dyDescent="0.3">
      <c r="A1430" s="323" t="s">
        <v>1165</v>
      </c>
      <c r="B1430" s="324" t="s">
        <v>1166</v>
      </c>
      <c r="C1430" s="324" t="s">
        <v>1166</v>
      </c>
      <c r="D1430" s="324" t="s">
        <v>1166</v>
      </c>
      <c r="E1430" s="324" t="s">
        <v>1166</v>
      </c>
      <c r="F1430" s="324" t="s">
        <v>1166</v>
      </c>
      <c r="G1430" s="324" t="s">
        <v>1166</v>
      </c>
      <c r="H1430" s="324" t="s">
        <v>1166</v>
      </c>
      <c r="I1430" s="324" t="s">
        <v>1166</v>
      </c>
      <c r="J1430" s="324" t="s">
        <v>1166</v>
      </c>
      <c r="K1430" s="324" t="s">
        <v>1166</v>
      </c>
      <c r="L1430" s="324" t="s">
        <v>1166</v>
      </c>
      <c r="M1430" s="324" t="s">
        <v>1166</v>
      </c>
      <c r="N1430" s="324" t="s">
        <v>1166</v>
      </c>
      <c r="O1430" s="324" t="s">
        <v>1166</v>
      </c>
      <c r="P1430" s="324" t="s">
        <v>1166</v>
      </c>
      <c r="Q1430" s="324"/>
      <c r="R1430" s="324"/>
      <c r="S1430" s="324"/>
      <c r="T1430" s="324"/>
      <c r="U1430" s="324"/>
      <c r="V1430" s="324"/>
      <c r="W1430" s="324"/>
      <c r="X1430" s="324"/>
      <c r="Y1430" s="324"/>
      <c r="Z1430" s="324"/>
      <c r="AA1430" s="324"/>
      <c r="AB1430" s="324"/>
      <c r="AC1430" s="325"/>
      <c r="AD1430" s="94">
        <f>'Art. 121'!AF1375</f>
        <v>2</v>
      </c>
      <c r="AE1430" s="95">
        <f t="shared" si="243"/>
        <v>9.2506938020351523E-2</v>
      </c>
      <c r="AF1430">
        <f t="shared" si="244"/>
        <v>1</v>
      </c>
      <c r="AG1430" s="92">
        <f t="shared" si="245"/>
        <v>1</v>
      </c>
      <c r="AH1430" s="96">
        <f t="shared" si="246"/>
        <v>1</v>
      </c>
      <c r="AI1430" s="97">
        <f t="shared" si="247"/>
        <v>4.3478260869565216E-2</v>
      </c>
      <c r="AJ1430" s="97">
        <f t="shared" si="248"/>
        <v>4.3478260869565216E-2</v>
      </c>
      <c r="AK1430" s="97">
        <f t="shared" si="249"/>
        <v>9.2506938020351523E-2</v>
      </c>
    </row>
    <row r="1431" spans="1:37" ht="25.4" customHeight="1" thickTop="1" thickBot="1" x14ac:dyDescent="0.3">
      <c r="A1431" s="323" t="s">
        <v>1167</v>
      </c>
      <c r="B1431" s="324" t="s">
        <v>1168</v>
      </c>
      <c r="C1431" s="324" t="s">
        <v>1168</v>
      </c>
      <c r="D1431" s="324" t="s">
        <v>1168</v>
      </c>
      <c r="E1431" s="324" t="s">
        <v>1168</v>
      </c>
      <c r="F1431" s="324" t="s">
        <v>1168</v>
      </c>
      <c r="G1431" s="324" t="s">
        <v>1168</v>
      </c>
      <c r="H1431" s="324" t="s">
        <v>1168</v>
      </c>
      <c r="I1431" s="324" t="s">
        <v>1168</v>
      </c>
      <c r="J1431" s="324" t="s">
        <v>1168</v>
      </c>
      <c r="K1431" s="324" t="s">
        <v>1168</v>
      </c>
      <c r="L1431" s="324" t="s">
        <v>1168</v>
      </c>
      <c r="M1431" s="324" t="s">
        <v>1168</v>
      </c>
      <c r="N1431" s="324" t="s">
        <v>1168</v>
      </c>
      <c r="O1431" s="324" t="s">
        <v>1168</v>
      </c>
      <c r="P1431" s="324" t="s">
        <v>1168</v>
      </c>
      <c r="Q1431" s="324"/>
      <c r="R1431" s="324"/>
      <c r="S1431" s="324"/>
      <c r="T1431" s="324"/>
      <c r="U1431" s="324"/>
      <c r="V1431" s="324"/>
      <c r="W1431" s="324"/>
      <c r="X1431" s="324"/>
      <c r="Y1431" s="324"/>
      <c r="Z1431" s="324"/>
      <c r="AA1431" s="324"/>
      <c r="AB1431" s="324"/>
      <c r="AC1431" s="325"/>
      <c r="AD1431" s="94">
        <f>'Art. 121'!AF1376</f>
        <v>2</v>
      </c>
      <c r="AE1431" s="95">
        <f t="shared" si="243"/>
        <v>9.2506938020351523E-2</v>
      </c>
      <c r="AF1431">
        <f t="shared" si="244"/>
        <v>1</v>
      </c>
      <c r="AG1431" s="92">
        <f t="shared" si="245"/>
        <v>1</v>
      </c>
      <c r="AH1431" s="96">
        <f t="shared" si="246"/>
        <v>1</v>
      </c>
      <c r="AI1431" s="97">
        <f t="shared" si="247"/>
        <v>4.3478260869565216E-2</v>
      </c>
      <c r="AJ1431" s="97">
        <f t="shared" si="248"/>
        <v>4.3478260869565216E-2</v>
      </c>
      <c r="AK1431" s="97">
        <f t="shared" si="249"/>
        <v>9.2506938020351523E-2</v>
      </c>
    </row>
    <row r="1432" spans="1:37" ht="25.4" customHeight="1" thickTop="1" thickBot="1" x14ac:dyDescent="0.3">
      <c r="A1432" s="323" t="s">
        <v>1169</v>
      </c>
      <c r="B1432" s="324" t="s">
        <v>1170</v>
      </c>
      <c r="C1432" s="324" t="s">
        <v>1170</v>
      </c>
      <c r="D1432" s="324" t="s">
        <v>1170</v>
      </c>
      <c r="E1432" s="324" t="s">
        <v>1170</v>
      </c>
      <c r="F1432" s="324" t="s">
        <v>1170</v>
      </c>
      <c r="G1432" s="324" t="s">
        <v>1170</v>
      </c>
      <c r="H1432" s="324" t="s">
        <v>1170</v>
      </c>
      <c r="I1432" s="324" t="s">
        <v>1170</v>
      </c>
      <c r="J1432" s="324" t="s">
        <v>1170</v>
      </c>
      <c r="K1432" s="324" t="s">
        <v>1170</v>
      </c>
      <c r="L1432" s="324" t="s">
        <v>1170</v>
      </c>
      <c r="M1432" s="324" t="s">
        <v>1170</v>
      </c>
      <c r="N1432" s="324" t="s">
        <v>1170</v>
      </c>
      <c r="O1432" s="324" t="s">
        <v>1170</v>
      </c>
      <c r="P1432" s="324" t="s">
        <v>1170</v>
      </c>
      <c r="Q1432" s="324"/>
      <c r="R1432" s="324"/>
      <c r="S1432" s="324"/>
      <c r="T1432" s="324"/>
      <c r="U1432" s="324"/>
      <c r="V1432" s="324"/>
      <c r="W1432" s="324"/>
      <c r="X1432" s="324"/>
      <c r="Y1432" s="324"/>
      <c r="Z1432" s="324"/>
      <c r="AA1432" s="324"/>
      <c r="AB1432" s="324"/>
      <c r="AC1432" s="325"/>
      <c r="AD1432" s="94">
        <f>'Art. 121'!AF1377</f>
        <v>2</v>
      </c>
      <c r="AE1432" s="95">
        <f t="shared" si="243"/>
        <v>9.2506938020351523E-2</v>
      </c>
      <c r="AF1432">
        <f t="shared" si="244"/>
        <v>1</v>
      </c>
      <c r="AG1432" s="92">
        <f t="shared" si="245"/>
        <v>1</v>
      </c>
      <c r="AH1432" s="96">
        <f t="shared" si="246"/>
        <v>1</v>
      </c>
      <c r="AI1432" s="97">
        <f t="shared" si="247"/>
        <v>4.3478260869565216E-2</v>
      </c>
      <c r="AJ1432" s="97">
        <f t="shared" si="248"/>
        <v>4.3478260869565216E-2</v>
      </c>
      <c r="AK1432" s="97">
        <f t="shared" si="249"/>
        <v>9.2506938020351523E-2</v>
      </c>
    </row>
    <row r="1433" spans="1:37" ht="25.4" customHeight="1" thickTop="1" thickBot="1" x14ac:dyDescent="0.3">
      <c r="A1433" s="323" t="s">
        <v>1171</v>
      </c>
      <c r="B1433" s="324" t="s">
        <v>1172</v>
      </c>
      <c r="C1433" s="324" t="s">
        <v>1172</v>
      </c>
      <c r="D1433" s="324" t="s">
        <v>1172</v>
      </c>
      <c r="E1433" s="324" t="s">
        <v>1172</v>
      </c>
      <c r="F1433" s="324" t="s">
        <v>1172</v>
      </c>
      <c r="G1433" s="324" t="s">
        <v>1172</v>
      </c>
      <c r="H1433" s="324" t="s">
        <v>1172</v>
      </c>
      <c r="I1433" s="324" t="s">
        <v>1172</v>
      </c>
      <c r="J1433" s="324" t="s">
        <v>1172</v>
      </c>
      <c r="K1433" s="324" t="s">
        <v>1172</v>
      </c>
      <c r="L1433" s="324" t="s">
        <v>1172</v>
      </c>
      <c r="M1433" s="324" t="s">
        <v>1172</v>
      </c>
      <c r="N1433" s="324" t="s">
        <v>1172</v>
      </c>
      <c r="O1433" s="324" t="s">
        <v>1172</v>
      </c>
      <c r="P1433" s="324" t="s">
        <v>1172</v>
      </c>
      <c r="Q1433" s="324"/>
      <c r="R1433" s="324"/>
      <c r="S1433" s="324"/>
      <c r="T1433" s="324"/>
      <c r="U1433" s="324"/>
      <c r="V1433" s="324"/>
      <c r="W1433" s="324"/>
      <c r="X1433" s="324"/>
      <c r="Y1433" s="324"/>
      <c r="Z1433" s="324"/>
      <c r="AA1433" s="324"/>
      <c r="AB1433" s="324"/>
      <c r="AC1433" s="325"/>
      <c r="AD1433" s="94">
        <f>'Art. 121'!AF1378</f>
        <v>2</v>
      </c>
      <c r="AE1433" s="95">
        <f t="shared" si="243"/>
        <v>9.2506938020351523E-2</v>
      </c>
      <c r="AF1433">
        <f t="shared" si="244"/>
        <v>1</v>
      </c>
      <c r="AG1433" s="92">
        <f t="shared" si="245"/>
        <v>1</v>
      </c>
      <c r="AH1433" s="96">
        <f t="shared" si="246"/>
        <v>1</v>
      </c>
      <c r="AI1433" s="97">
        <f t="shared" si="247"/>
        <v>4.3478260869565216E-2</v>
      </c>
      <c r="AJ1433" s="97">
        <f t="shared" si="248"/>
        <v>4.3478260869565216E-2</v>
      </c>
      <c r="AK1433" s="97">
        <f t="shared" si="249"/>
        <v>9.2506938020351523E-2</v>
      </c>
    </row>
    <row r="1434" spans="1:37" ht="25.4" customHeight="1" thickTop="1" thickBot="1" x14ac:dyDescent="0.3">
      <c r="A1434" s="323" t="s">
        <v>1173</v>
      </c>
      <c r="B1434" s="324" t="s">
        <v>1174</v>
      </c>
      <c r="C1434" s="324" t="s">
        <v>1174</v>
      </c>
      <c r="D1434" s="324" t="s">
        <v>1174</v>
      </c>
      <c r="E1434" s="324" t="s">
        <v>1174</v>
      </c>
      <c r="F1434" s="324" t="s">
        <v>1174</v>
      </c>
      <c r="G1434" s="324" t="s">
        <v>1174</v>
      </c>
      <c r="H1434" s="324" t="s">
        <v>1174</v>
      </c>
      <c r="I1434" s="324" t="s">
        <v>1174</v>
      </c>
      <c r="J1434" s="324" t="s">
        <v>1174</v>
      </c>
      <c r="K1434" s="324" t="s">
        <v>1174</v>
      </c>
      <c r="L1434" s="324" t="s">
        <v>1174</v>
      </c>
      <c r="M1434" s="324" t="s">
        <v>1174</v>
      </c>
      <c r="N1434" s="324" t="s">
        <v>1174</v>
      </c>
      <c r="O1434" s="324" t="s">
        <v>1174</v>
      </c>
      <c r="P1434" s="324" t="s">
        <v>1174</v>
      </c>
      <c r="Q1434" s="324"/>
      <c r="R1434" s="324"/>
      <c r="S1434" s="324"/>
      <c r="T1434" s="324"/>
      <c r="U1434" s="324"/>
      <c r="V1434" s="324"/>
      <c r="W1434" s="324"/>
      <c r="X1434" s="324"/>
      <c r="Y1434" s="324"/>
      <c r="Z1434" s="324"/>
      <c r="AA1434" s="324"/>
      <c r="AB1434" s="324"/>
      <c r="AC1434" s="325"/>
      <c r="AD1434" s="94">
        <f>'Art. 121'!AF1379</f>
        <v>2</v>
      </c>
      <c r="AE1434" s="95">
        <f t="shared" si="243"/>
        <v>9.2506938020351523E-2</v>
      </c>
      <c r="AF1434">
        <f t="shared" si="244"/>
        <v>1</v>
      </c>
      <c r="AG1434" s="92">
        <f t="shared" si="245"/>
        <v>1</v>
      </c>
      <c r="AH1434" s="96">
        <f t="shared" si="246"/>
        <v>1</v>
      </c>
      <c r="AI1434" s="97">
        <f t="shared" si="247"/>
        <v>4.3478260869565216E-2</v>
      </c>
      <c r="AJ1434" s="97">
        <f t="shared" si="248"/>
        <v>4.3478260869565216E-2</v>
      </c>
      <c r="AK1434" s="97">
        <f t="shared" si="249"/>
        <v>9.2506938020351523E-2</v>
      </c>
    </row>
    <row r="1435" spans="1:37" ht="25.4" customHeight="1" thickTop="1" thickBot="1" x14ac:dyDescent="0.3">
      <c r="A1435" s="323" t="s">
        <v>1175</v>
      </c>
      <c r="B1435" s="324" t="s">
        <v>1176</v>
      </c>
      <c r="C1435" s="324" t="s">
        <v>1176</v>
      </c>
      <c r="D1435" s="324" t="s">
        <v>1176</v>
      </c>
      <c r="E1435" s="324" t="s">
        <v>1176</v>
      </c>
      <c r="F1435" s="324" t="s">
        <v>1176</v>
      </c>
      <c r="G1435" s="324" t="s">
        <v>1176</v>
      </c>
      <c r="H1435" s="324" t="s">
        <v>1176</v>
      </c>
      <c r="I1435" s="324" t="s">
        <v>1176</v>
      </c>
      <c r="J1435" s="324" t="s">
        <v>1176</v>
      </c>
      <c r="K1435" s="324" t="s">
        <v>1176</v>
      </c>
      <c r="L1435" s="324" t="s">
        <v>1176</v>
      </c>
      <c r="M1435" s="324" t="s">
        <v>1176</v>
      </c>
      <c r="N1435" s="324" t="s">
        <v>1176</v>
      </c>
      <c r="O1435" s="324" t="s">
        <v>1176</v>
      </c>
      <c r="P1435" s="324" t="s">
        <v>1176</v>
      </c>
      <c r="Q1435" s="324"/>
      <c r="R1435" s="324"/>
      <c r="S1435" s="324"/>
      <c r="T1435" s="324"/>
      <c r="U1435" s="324"/>
      <c r="V1435" s="324"/>
      <c r="W1435" s="324"/>
      <c r="X1435" s="324"/>
      <c r="Y1435" s="324"/>
      <c r="Z1435" s="324"/>
      <c r="AA1435" s="324"/>
      <c r="AB1435" s="324"/>
      <c r="AC1435" s="325"/>
      <c r="AD1435" s="94">
        <f>'Art. 121'!AF1380</f>
        <v>2</v>
      </c>
      <c r="AE1435" s="95">
        <f t="shared" si="243"/>
        <v>9.2506938020351523E-2</v>
      </c>
      <c r="AF1435">
        <f t="shared" si="244"/>
        <v>1</v>
      </c>
      <c r="AG1435" s="92">
        <f t="shared" si="245"/>
        <v>1</v>
      </c>
      <c r="AH1435" s="96">
        <f t="shared" si="246"/>
        <v>1</v>
      </c>
      <c r="AI1435" s="97">
        <f t="shared" si="247"/>
        <v>4.3478260869565216E-2</v>
      </c>
      <c r="AJ1435" s="97">
        <f t="shared" si="248"/>
        <v>4.3478260869565216E-2</v>
      </c>
      <c r="AK1435" s="97">
        <f t="shared" si="249"/>
        <v>9.2506938020351523E-2</v>
      </c>
    </row>
    <row r="1436" spans="1:37" ht="25.4" customHeight="1" thickTop="1" thickBot="1" x14ac:dyDescent="0.3">
      <c r="A1436" s="323" t="s">
        <v>1177</v>
      </c>
      <c r="B1436" s="324" t="s">
        <v>1178</v>
      </c>
      <c r="C1436" s="324" t="s">
        <v>1178</v>
      </c>
      <c r="D1436" s="324" t="s">
        <v>1178</v>
      </c>
      <c r="E1436" s="324" t="s">
        <v>1178</v>
      </c>
      <c r="F1436" s="324" t="s">
        <v>1178</v>
      </c>
      <c r="G1436" s="324" t="s">
        <v>1178</v>
      </c>
      <c r="H1436" s="324" t="s">
        <v>1178</v>
      </c>
      <c r="I1436" s="324" t="s">
        <v>1178</v>
      </c>
      <c r="J1436" s="324" t="s">
        <v>1178</v>
      </c>
      <c r="K1436" s="324" t="s">
        <v>1178</v>
      </c>
      <c r="L1436" s="324" t="s">
        <v>1178</v>
      </c>
      <c r="M1436" s="324" t="s">
        <v>1178</v>
      </c>
      <c r="N1436" s="324" t="s">
        <v>1178</v>
      </c>
      <c r="O1436" s="324" t="s">
        <v>1178</v>
      </c>
      <c r="P1436" s="324" t="s">
        <v>1178</v>
      </c>
      <c r="Q1436" s="324"/>
      <c r="R1436" s="324"/>
      <c r="S1436" s="324"/>
      <c r="T1436" s="324"/>
      <c r="U1436" s="324"/>
      <c r="V1436" s="324"/>
      <c r="W1436" s="324"/>
      <c r="X1436" s="324"/>
      <c r="Y1436" s="324"/>
      <c r="Z1436" s="324"/>
      <c r="AA1436" s="324"/>
      <c r="AB1436" s="324"/>
      <c r="AC1436" s="325"/>
      <c r="AD1436" s="94">
        <f>'Art. 121'!AF1381</f>
        <v>2</v>
      </c>
      <c r="AE1436" s="95">
        <f t="shared" si="243"/>
        <v>9.2506938020351523E-2</v>
      </c>
      <c r="AF1436">
        <f t="shared" si="244"/>
        <v>1</v>
      </c>
      <c r="AG1436" s="92">
        <f t="shared" si="245"/>
        <v>1</v>
      </c>
      <c r="AH1436" s="96">
        <f t="shared" si="246"/>
        <v>1</v>
      </c>
      <c r="AI1436" s="97">
        <f t="shared" si="247"/>
        <v>4.3478260869565216E-2</v>
      </c>
      <c r="AJ1436" s="97">
        <f t="shared" si="248"/>
        <v>4.3478260869565216E-2</v>
      </c>
      <c r="AK1436" s="97">
        <f t="shared" si="249"/>
        <v>9.2506938020351523E-2</v>
      </c>
    </row>
    <row r="1437" spans="1:37" ht="25.4" customHeight="1" thickTop="1" thickBot="1" x14ac:dyDescent="0.3">
      <c r="A1437" s="323" t="s">
        <v>1179</v>
      </c>
      <c r="B1437" s="324" t="s">
        <v>1180</v>
      </c>
      <c r="C1437" s="324" t="s">
        <v>1180</v>
      </c>
      <c r="D1437" s="324" t="s">
        <v>1180</v>
      </c>
      <c r="E1437" s="324" t="s">
        <v>1180</v>
      </c>
      <c r="F1437" s="324" t="s">
        <v>1180</v>
      </c>
      <c r="G1437" s="324" t="s">
        <v>1180</v>
      </c>
      <c r="H1437" s="324" t="s">
        <v>1180</v>
      </c>
      <c r="I1437" s="324" t="s">
        <v>1180</v>
      </c>
      <c r="J1437" s="324" t="s">
        <v>1180</v>
      </c>
      <c r="K1437" s="324" t="s">
        <v>1180</v>
      </c>
      <c r="L1437" s="324" t="s">
        <v>1180</v>
      </c>
      <c r="M1437" s="324" t="s">
        <v>1180</v>
      </c>
      <c r="N1437" s="324" t="s">
        <v>1180</v>
      </c>
      <c r="O1437" s="324" t="s">
        <v>1180</v>
      </c>
      <c r="P1437" s="324" t="s">
        <v>1180</v>
      </c>
      <c r="Q1437" s="324"/>
      <c r="R1437" s="324"/>
      <c r="S1437" s="324"/>
      <c r="T1437" s="324"/>
      <c r="U1437" s="324"/>
      <c r="V1437" s="324"/>
      <c r="W1437" s="324"/>
      <c r="X1437" s="324"/>
      <c r="Y1437" s="324"/>
      <c r="Z1437" s="324"/>
      <c r="AA1437" s="324"/>
      <c r="AB1437" s="324"/>
      <c r="AC1437" s="325"/>
      <c r="AD1437" s="94">
        <f>'Art. 121'!AF1382</f>
        <v>2</v>
      </c>
      <c r="AE1437" s="95">
        <f t="shared" si="243"/>
        <v>9.2506938020351523E-2</v>
      </c>
      <c r="AF1437">
        <f t="shared" si="244"/>
        <v>1</v>
      </c>
      <c r="AG1437" s="92">
        <f t="shared" si="245"/>
        <v>1</v>
      </c>
      <c r="AH1437" s="96">
        <f t="shared" si="246"/>
        <v>1</v>
      </c>
      <c r="AI1437" s="97">
        <f t="shared" si="247"/>
        <v>4.3478260869565216E-2</v>
      </c>
      <c r="AJ1437" s="97">
        <f t="shared" si="248"/>
        <v>4.3478260869565216E-2</v>
      </c>
      <c r="AK1437" s="97">
        <f t="shared" si="249"/>
        <v>9.2506938020351523E-2</v>
      </c>
    </row>
    <row r="1438" spans="1:37" ht="25.4" customHeight="1" thickTop="1" thickBot="1" x14ac:dyDescent="0.3">
      <c r="A1438" s="323" t="s">
        <v>1181</v>
      </c>
      <c r="B1438" s="324" t="s">
        <v>1182</v>
      </c>
      <c r="C1438" s="324" t="s">
        <v>1182</v>
      </c>
      <c r="D1438" s="324" t="s">
        <v>1182</v>
      </c>
      <c r="E1438" s="324" t="s">
        <v>1182</v>
      </c>
      <c r="F1438" s="324" t="s">
        <v>1182</v>
      </c>
      <c r="G1438" s="324" t="s">
        <v>1182</v>
      </c>
      <c r="H1438" s="324" t="s">
        <v>1182</v>
      </c>
      <c r="I1438" s="324" t="s">
        <v>1182</v>
      </c>
      <c r="J1438" s="324" t="s">
        <v>1182</v>
      </c>
      <c r="K1438" s="324" t="s">
        <v>1182</v>
      </c>
      <c r="L1438" s="324" t="s">
        <v>1182</v>
      </c>
      <c r="M1438" s="324" t="s">
        <v>1182</v>
      </c>
      <c r="N1438" s="324" t="s">
        <v>1182</v>
      </c>
      <c r="O1438" s="324" t="s">
        <v>1182</v>
      </c>
      <c r="P1438" s="324" t="s">
        <v>1182</v>
      </c>
      <c r="Q1438" s="324"/>
      <c r="R1438" s="324"/>
      <c r="S1438" s="324"/>
      <c r="T1438" s="324"/>
      <c r="U1438" s="324"/>
      <c r="V1438" s="324"/>
      <c r="W1438" s="324"/>
      <c r="X1438" s="324"/>
      <c r="Y1438" s="324"/>
      <c r="Z1438" s="324"/>
      <c r="AA1438" s="324"/>
      <c r="AB1438" s="324"/>
      <c r="AC1438" s="325"/>
      <c r="AD1438" s="94">
        <f>'Art. 121'!AF1382</f>
        <v>2</v>
      </c>
      <c r="AE1438" s="95">
        <f t="shared" si="243"/>
        <v>9.2506938020351523E-2</v>
      </c>
      <c r="AF1438">
        <f t="shared" si="244"/>
        <v>1</v>
      </c>
      <c r="AG1438" s="92">
        <f t="shared" si="245"/>
        <v>1</v>
      </c>
      <c r="AH1438" s="96">
        <f t="shared" si="246"/>
        <v>1</v>
      </c>
      <c r="AI1438" s="97">
        <f t="shared" si="247"/>
        <v>4.3478260869565216E-2</v>
      </c>
      <c r="AJ1438" s="97">
        <f t="shared" si="248"/>
        <v>4.3478260869565216E-2</v>
      </c>
      <c r="AK1438" s="97">
        <f t="shared" si="249"/>
        <v>9.2506938020351523E-2</v>
      </c>
    </row>
    <row r="1439" spans="1:37" ht="25.4" customHeight="1" thickTop="1" thickBot="1" x14ac:dyDescent="0.3">
      <c r="A1439" s="323" t="s">
        <v>1183</v>
      </c>
      <c r="B1439" s="324" t="s">
        <v>1184</v>
      </c>
      <c r="C1439" s="324" t="s">
        <v>1184</v>
      </c>
      <c r="D1439" s="324" t="s">
        <v>1184</v>
      </c>
      <c r="E1439" s="324" t="s">
        <v>1184</v>
      </c>
      <c r="F1439" s="324" t="s">
        <v>1184</v>
      </c>
      <c r="G1439" s="324" t="s">
        <v>1184</v>
      </c>
      <c r="H1439" s="324" t="s">
        <v>1184</v>
      </c>
      <c r="I1439" s="324" t="s">
        <v>1184</v>
      </c>
      <c r="J1439" s="324" t="s">
        <v>1184</v>
      </c>
      <c r="K1439" s="324" t="s">
        <v>1184</v>
      </c>
      <c r="L1439" s="324" t="s">
        <v>1184</v>
      </c>
      <c r="M1439" s="324" t="s">
        <v>1184</v>
      </c>
      <c r="N1439" s="324" t="s">
        <v>1184</v>
      </c>
      <c r="O1439" s="324" t="s">
        <v>1184</v>
      </c>
      <c r="P1439" s="324" t="s">
        <v>1184</v>
      </c>
      <c r="Q1439" s="324"/>
      <c r="R1439" s="324"/>
      <c r="S1439" s="324"/>
      <c r="T1439" s="324"/>
      <c r="U1439" s="324"/>
      <c r="V1439" s="324"/>
      <c r="W1439" s="324"/>
      <c r="X1439" s="324"/>
      <c r="Y1439" s="324"/>
      <c r="Z1439" s="324"/>
      <c r="AA1439" s="324"/>
      <c r="AB1439" s="324"/>
      <c r="AC1439" s="325"/>
      <c r="AD1439" s="94">
        <f>'Art. 121'!AF1383</f>
        <v>2</v>
      </c>
      <c r="AE1439" s="95">
        <f t="shared" si="243"/>
        <v>9.2506938020351523E-2</v>
      </c>
      <c r="AF1439">
        <f t="shared" si="244"/>
        <v>1</v>
      </c>
      <c r="AG1439" s="92">
        <f t="shared" si="245"/>
        <v>1</v>
      </c>
      <c r="AH1439" s="96">
        <f t="shared" si="246"/>
        <v>1</v>
      </c>
      <c r="AI1439" s="97">
        <f t="shared" si="247"/>
        <v>4.3478260869565216E-2</v>
      </c>
      <c r="AJ1439" s="97">
        <f t="shared" si="248"/>
        <v>4.3478260869565216E-2</v>
      </c>
      <c r="AK1439" s="97">
        <f t="shared" si="249"/>
        <v>9.2506938020351523E-2</v>
      </c>
    </row>
    <row r="1440" spans="1:37" ht="25.4" customHeight="1" thickTop="1" x14ac:dyDescent="0.25">
      <c r="A1440" s="321" t="s">
        <v>2130</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5">
        <f>SUM(AE1417:AE1439)</f>
        <v>2.1276595744680855</v>
      </c>
      <c r="AF1440" s="65"/>
      <c r="AG1440" s="98">
        <f>SUM(AG1417:AG1439)</f>
        <v>23</v>
      </c>
      <c r="AH1440" s="99"/>
      <c r="AI1440" s="100"/>
      <c r="AJ1440" s="100"/>
      <c r="AK1440" s="100"/>
    </row>
    <row r="1441" spans="1:37" ht="25.4" customHeight="1" x14ac:dyDescent="0.25">
      <c r="A1441" s="308" t="s">
        <v>2131</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2" t="s">
        <v>111</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11" t="s">
        <v>99</v>
      </c>
      <c r="AE1443" s="112" t="s">
        <v>9</v>
      </c>
      <c r="AF1443" s="92" t="s">
        <v>1988</v>
      </c>
      <c r="AG1443" s="92" t="s">
        <v>1989</v>
      </c>
      <c r="AH1443" s="92" t="s">
        <v>1990</v>
      </c>
      <c r="AI1443" s="93" t="s">
        <v>1991</v>
      </c>
      <c r="AJ1443" s="92"/>
      <c r="AK1443" s="93" t="s">
        <v>1992</v>
      </c>
    </row>
    <row r="1444" spans="1:37" ht="25.4" customHeight="1" thickTop="1" thickBot="1" x14ac:dyDescent="0.3">
      <c r="A1444" s="323" t="s">
        <v>1185</v>
      </c>
      <c r="B1444" s="324" t="s">
        <v>1186</v>
      </c>
      <c r="C1444" s="324" t="s">
        <v>1186</v>
      </c>
      <c r="D1444" s="324" t="s">
        <v>1186</v>
      </c>
      <c r="E1444" s="324" t="s">
        <v>1186</v>
      </c>
      <c r="F1444" s="324" t="s">
        <v>1186</v>
      </c>
      <c r="G1444" s="324" t="s">
        <v>1186</v>
      </c>
      <c r="H1444" s="324" t="s">
        <v>1186</v>
      </c>
      <c r="I1444" s="324" t="s">
        <v>1186</v>
      </c>
      <c r="J1444" s="324" t="s">
        <v>1186</v>
      </c>
      <c r="K1444" s="324" t="s">
        <v>1186</v>
      </c>
      <c r="L1444" s="324" t="s">
        <v>1186</v>
      </c>
      <c r="M1444" s="324" t="s">
        <v>1186</v>
      </c>
      <c r="N1444" s="324" t="s">
        <v>1186</v>
      </c>
      <c r="O1444" s="324" t="s">
        <v>1186</v>
      </c>
      <c r="P1444" s="324" t="s">
        <v>1186</v>
      </c>
      <c r="Q1444" s="324"/>
      <c r="R1444" s="324"/>
      <c r="S1444" s="324"/>
      <c r="T1444" s="324"/>
      <c r="U1444" s="324"/>
      <c r="V1444" s="324"/>
      <c r="W1444" s="324"/>
      <c r="X1444" s="324"/>
      <c r="Y1444" s="324"/>
      <c r="Z1444" s="324"/>
      <c r="AA1444" s="324"/>
      <c r="AB1444" s="324"/>
      <c r="AC1444" s="325"/>
      <c r="AD1444" s="94">
        <f>'Art. 121'!AF1386</f>
        <v>2</v>
      </c>
      <c r="AE1444" s="95">
        <f>IF(AG1444=1,AK1444,AG1444)</f>
        <v>0.42553191489361702</v>
      </c>
      <c r="AF1444">
        <f>AD1444/2</f>
        <v>1</v>
      </c>
      <c r="AG1444" s="92">
        <f>IF(AND(AF1444&gt;=0,AF1444&lt;=1),1,"No aplica")</f>
        <v>1</v>
      </c>
      <c r="AH1444" s="96">
        <f>AD1444/(AG1444*2)</f>
        <v>1</v>
      </c>
      <c r="AI1444" s="97">
        <f>IF(AG1444=1,AG1444/$AG$1449,"No aplica")</f>
        <v>0.2</v>
      </c>
      <c r="AJ1444" s="97">
        <f>AF1444*AI1444</f>
        <v>0.2</v>
      </c>
      <c r="AK1444" s="97">
        <f>AJ1444*$AE$23</f>
        <v>0.42553191489361702</v>
      </c>
    </row>
    <row r="1445" spans="1:37" ht="25.4" customHeight="1" thickTop="1" thickBot="1" x14ac:dyDescent="0.3">
      <c r="A1445" s="323" t="s">
        <v>1187</v>
      </c>
      <c r="B1445" s="324" t="s">
        <v>1188</v>
      </c>
      <c r="C1445" s="324" t="s">
        <v>1188</v>
      </c>
      <c r="D1445" s="324" t="s">
        <v>1188</v>
      </c>
      <c r="E1445" s="324" t="s">
        <v>1188</v>
      </c>
      <c r="F1445" s="324" t="s">
        <v>1188</v>
      </c>
      <c r="G1445" s="324" t="s">
        <v>1188</v>
      </c>
      <c r="H1445" s="324" t="s">
        <v>1188</v>
      </c>
      <c r="I1445" s="324" t="s">
        <v>1188</v>
      </c>
      <c r="J1445" s="324" t="s">
        <v>1188</v>
      </c>
      <c r="K1445" s="324" t="s">
        <v>1188</v>
      </c>
      <c r="L1445" s="324" t="s">
        <v>1188</v>
      </c>
      <c r="M1445" s="324" t="s">
        <v>1188</v>
      </c>
      <c r="N1445" s="324" t="s">
        <v>1188</v>
      </c>
      <c r="O1445" s="324" t="s">
        <v>1188</v>
      </c>
      <c r="P1445" s="324" t="s">
        <v>1188</v>
      </c>
      <c r="Q1445" s="324"/>
      <c r="R1445" s="324"/>
      <c r="S1445" s="324"/>
      <c r="T1445" s="324"/>
      <c r="U1445" s="324"/>
      <c r="V1445" s="324"/>
      <c r="W1445" s="324"/>
      <c r="X1445" s="324"/>
      <c r="Y1445" s="324"/>
      <c r="Z1445" s="324"/>
      <c r="AA1445" s="324"/>
      <c r="AB1445" s="324"/>
      <c r="AC1445" s="325"/>
      <c r="AD1445" s="94">
        <f>'Art. 121'!AF1387</f>
        <v>2</v>
      </c>
      <c r="AE1445" s="95">
        <f>IF(AG1445=1,AK1445,AG1445)</f>
        <v>0.42553191489361702</v>
      </c>
      <c r="AF1445">
        <f>AD1445/2</f>
        <v>1</v>
      </c>
      <c r="AG1445" s="92">
        <f>IF(AND(AF1445&gt;=0,AF1445&lt;=1),1,"No aplica")</f>
        <v>1</v>
      </c>
      <c r="AH1445" s="96">
        <f>AD1445/(AG1445*2)</f>
        <v>1</v>
      </c>
      <c r="AI1445" s="97">
        <f>IF(AG1445=1,AG1445/$AG$1449,"No aplica")</f>
        <v>0.2</v>
      </c>
      <c r="AJ1445" s="97">
        <f>AF1445*AI1445</f>
        <v>0.2</v>
      </c>
      <c r="AK1445" s="97">
        <f>AJ1445*$AE$23</f>
        <v>0.42553191489361702</v>
      </c>
    </row>
    <row r="1446" spans="1:37" ht="25.4" customHeight="1" thickTop="1" thickBot="1" x14ac:dyDescent="0.3">
      <c r="A1446" s="323" t="s">
        <v>1189</v>
      </c>
      <c r="B1446" s="324" t="s">
        <v>1190</v>
      </c>
      <c r="C1446" s="324" t="s">
        <v>1190</v>
      </c>
      <c r="D1446" s="324" t="s">
        <v>1190</v>
      </c>
      <c r="E1446" s="324" t="s">
        <v>1190</v>
      </c>
      <c r="F1446" s="324" t="s">
        <v>1190</v>
      </c>
      <c r="G1446" s="324" t="s">
        <v>1190</v>
      </c>
      <c r="H1446" s="324" t="s">
        <v>1190</v>
      </c>
      <c r="I1446" s="324" t="s">
        <v>1190</v>
      </c>
      <c r="J1446" s="324" t="s">
        <v>1190</v>
      </c>
      <c r="K1446" s="324" t="s">
        <v>1190</v>
      </c>
      <c r="L1446" s="324" t="s">
        <v>1190</v>
      </c>
      <c r="M1446" s="324" t="s">
        <v>1190</v>
      </c>
      <c r="N1446" s="324" t="s">
        <v>1190</v>
      </c>
      <c r="O1446" s="324" t="s">
        <v>1190</v>
      </c>
      <c r="P1446" s="324" t="s">
        <v>1190</v>
      </c>
      <c r="Q1446" s="324"/>
      <c r="R1446" s="324"/>
      <c r="S1446" s="324"/>
      <c r="T1446" s="324"/>
      <c r="U1446" s="324"/>
      <c r="V1446" s="324"/>
      <c r="W1446" s="324"/>
      <c r="X1446" s="324"/>
      <c r="Y1446" s="324"/>
      <c r="Z1446" s="324"/>
      <c r="AA1446" s="324"/>
      <c r="AB1446" s="324"/>
      <c r="AC1446" s="325"/>
      <c r="AD1446" s="94">
        <f>'Art. 121'!AF1388</f>
        <v>2</v>
      </c>
      <c r="AE1446" s="95">
        <f>IF(AG1446=1,AK1446,AG1446)</f>
        <v>0.42553191489361702</v>
      </c>
      <c r="AF1446">
        <f>AD1446/2</f>
        <v>1</v>
      </c>
      <c r="AG1446" s="92">
        <f>IF(AND(AF1446&gt;=0,AF1446&lt;=1),1,"No aplica")</f>
        <v>1</v>
      </c>
      <c r="AH1446" s="96">
        <f>AD1446/(AG1446*2)</f>
        <v>1</v>
      </c>
      <c r="AI1446" s="97">
        <f>IF(AG1446=1,AG1446/$AG$1449,"No aplica")</f>
        <v>0.2</v>
      </c>
      <c r="AJ1446" s="97">
        <f>AF1446*AI1446</f>
        <v>0.2</v>
      </c>
      <c r="AK1446" s="97">
        <f>AJ1446*$AE$23</f>
        <v>0.42553191489361702</v>
      </c>
    </row>
    <row r="1447" spans="1:37" ht="25.4" customHeight="1" thickTop="1" thickBot="1" x14ac:dyDescent="0.3">
      <c r="A1447" s="323" t="s">
        <v>1191</v>
      </c>
      <c r="B1447" s="324" t="s">
        <v>1192</v>
      </c>
      <c r="C1447" s="324" t="s">
        <v>1192</v>
      </c>
      <c r="D1447" s="324" t="s">
        <v>1192</v>
      </c>
      <c r="E1447" s="324" t="s">
        <v>1192</v>
      </c>
      <c r="F1447" s="324" t="s">
        <v>1192</v>
      </c>
      <c r="G1447" s="324" t="s">
        <v>1192</v>
      </c>
      <c r="H1447" s="324" t="s">
        <v>1192</v>
      </c>
      <c r="I1447" s="324" t="s">
        <v>1192</v>
      </c>
      <c r="J1447" s="324" t="s">
        <v>1192</v>
      </c>
      <c r="K1447" s="324" t="s">
        <v>1192</v>
      </c>
      <c r="L1447" s="324" t="s">
        <v>1192</v>
      </c>
      <c r="M1447" s="324" t="s">
        <v>1192</v>
      </c>
      <c r="N1447" s="324" t="s">
        <v>1192</v>
      </c>
      <c r="O1447" s="324" t="s">
        <v>1192</v>
      </c>
      <c r="P1447" s="324" t="s">
        <v>1192</v>
      </c>
      <c r="Q1447" s="324"/>
      <c r="R1447" s="324"/>
      <c r="S1447" s="324"/>
      <c r="T1447" s="324"/>
      <c r="U1447" s="324"/>
      <c r="V1447" s="324"/>
      <c r="W1447" s="324"/>
      <c r="X1447" s="324"/>
      <c r="Y1447" s="324"/>
      <c r="Z1447" s="324"/>
      <c r="AA1447" s="324"/>
      <c r="AB1447" s="324"/>
      <c r="AC1447" s="325"/>
      <c r="AD1447" s="94">
        <f>'Art. 121'!AF1389</f>
        <v>2</v>
      </c>
      <c r="AE1447" s="95">
        <f>IF(AG1447=1,AK1447,AG1447)</f>
        <v>0.42553191489361702</v>
      </c>
      <c r="AF1447">
        <f>AD1447/2</f>
        <v>1</v>
      </c>
      <c r="AG1447" s="92">
        <f>IF(AND(AF1447&gt;=0,AF1447&lt;=1),1,"No aplica")</f>
        <v>1</v>
      </c>
      <c r="AH1447" s="96">
        <f>AD1447/(AG1447*2)</f>
        <v>1</v>
      </c>
      <c r="AI1447" s="97">
        <f>IF(AG1447=1,AG1447/$AG$1449,"No aplica")</f>
        <v>0.2</v>
      </c>
      <c r="AJ1447" s="97">
        <f>AF1447*AI1447</f>
        <v>0.2</v>
      </c>
      <c r="AK1447" s="97">
        <f>AJ1447*$AE$23</f>
        <v>0.42553191489361702</v>
      </c>
    </row>
    <row r="1448" spans="1:37" ht="25.4" customHeight="1" thickTop="1" thickBot="1" x14ac:dyDescent="0.3">
      <c r="A1448" s="323" t="s">
        <v>1193</v>
      </c>
      <c r="B1448" s="324" t="s">
        <v>1194</v>
      </c>
      <c r="C1448" s="324" t="s">
        <v>1194</v>
      </c>
      <c r="D1448" s="324" t="s">
        <v>1194</v>
      </c>
      <c r="E1448" s="324" t="s">
        <v>1194</v>
      </c>
      <c r="F1448" s="324" t="s">
        <v>1194</v>
      </c>
      <c r="G1448" s="324" t="s">
        <v>1194</v>
      </c>
      <c r="H1448" s="324" t="s">
        <v>1194</v>
      </c>
      <c r="I1448" s="324" t="s">
        <v>1194</v>
      </c>
      <c r="J1448" s="324" t="s">
        <v>1194</v>
      </c>
      <c r="K1448" s="324" t="s">
        <v>1194</v>
      </c>
      <c r="L1448" s="324" t="s">
        <v>1194</v>
      </c>
      <c r="M1448" s="324" t="s">
        <v>1194</v>
      </c>
      <c r="N1448" s="324" t="s">
        <v>1194</v>
      </c>
      <c r="O1448" s="324" t="s">
        <v>1194</v>
      </c>
      <c r="P1448" s="324" t="s">
        <v>1194</v>
      </c>
      <c r="Q1448" s="324"/>
      <c r="R1448" s="324"/>
      <c r="S1448" s="324"/>
      <c r="T1448" s="324"/>
      <c r="U1448" s="324"/>
      <c r="V1448" s="324"/>
      <c r="W1448" s="324"/>
      <c r="X1448" s="324"/>
      <c r="Y1448" s="324"/>
      <c r="Z1448" s="324"/>
      <c r="AA1448" s="324"/>
      <c r="AB1448" s="324"/>
      <c r="AC1448" s="325"/>
      <c r="AD1448" s="94">
        <f>'Art. 121'!AF1390</f>
        <v>2</v>
      </c>
      <c r="AE1448" s="95">
        <f>IF(AG1448=1,AK1448,AG1448)</f>
        <v>0.42553191489361702</v>
      </c>
      <c r="AF1448">
        <f>AD1448/2</f>
        <v>1</v>
      </c>
      <c r="AG1448" s="92">
        <f>IF(AND(AF1448&gt;=0,AF1448&lt;=1),1,"No aplica")</f>
        <v>1</v>
      </c>
      <c r="AH1448" s="96">
        <f>AD1448/(AG1448*2)</f>
        <v>1</v>
      </c>
      <c r="AI1448" s="97">
        <f>IF(AG1448=1,AG1448/$AG$1449,"No aplica")</f>
        <v>0.2</v>
      </c>
      <c r="AJ1448" s="97">
        <f>AF1448*AI1448</f>
        <v>0.2</v>
      </c>
      <c r="AK1448" s="97">
        <f>AJ1448*$AE$23</f>
        <v>0.42553191489361702</v>
      </c>
    </row>
    <row r="1449" spans="1:37" ht="25.4" customHeight="1" thickTop="1" x14ac:dyDescent="0.25">
      <c r="A1449" s="321" t="s">
        <v>2132</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5">
        <f>SUM(AE1442:AE1448)</f>
        <v>2.1276595744680851</v>
      </c>
      <c r="AF1449" s="65"/>
      <c r="AG1449" s="98">
        <f>SUM(AG1444:AG1448)</f>
        <v>5</v>
      </c>
      <c r="AH1449" s="99"/>
      <c r="AI1449" s="100"/>
      <c r="AJ1449" s="100"/>
      <c r="AK1449" s="100"/>
    </row>
    <row r="1450" spans="1:37" ht="25.4" customHeight="1" x14ac:dyDescent="0.25">
      <c r="A1450" s="308" t="s">
        <v>2133</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1195</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2" t="s">
        <v>76</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69" t="s">
        <v>99</v>
      </c>
      <c r="AE1456" s="113" t="s">
        <v>9</v>
      </c>
      <c r="AF1456" s="92" t="s">
        <v>1988</v>
      </c>
      <c r="AG1456" s="92" t="s">
        <v>1989</v>
      </c>
      <c r="AH1456" s="92" t="s">
        <v>1990</v>
      </c>
      <c r="AI1456" s="93" t="s">
        <v>1991</v>
      </c>
      <c r="AJ1456" s="92"/>
      <c r="AK1456" s="93" t="s">
        <v>1992</v>
      </c>
    </row>
    <row r="1457" spans="1:37" ht="25.4" customHeight="1" thickTop="1" thickBot="1" x14ac:dyDescent="0.3">
      <c r="A1457" s="323" t="s">
        <v>1060</v>
      </c>
      <c r="B1457" s="324" t="s">
        <v>1061</v>
      </c>
      <c r="C1457" s="324" t="s">
        <v>1061</v>
      </c>
      <c r="D1457" s="324" t="s">
        <v>1061</v>
      </c>
      <c r="E1457" s="324" t="s">
        <v>1061</v>
      </c>
      <c r="F1457" s="324" t="s">
        <v>1061</v>
      </c>
      <c r="G1457" s="324" t="s">
        <v>1061</v>
      </c>
      <c r="H1457" s="324" t="s">
        <v>1061</v>
      </c>
      <c r="I1457" s="324" t="s">
        <v>1061</v>
      </c>
      <c r="J1457" s="324" t="s">
        <v>1061</v>
      </c>
      <c r="K1457" s="324" t="s">
        <v>1061</v>
      </c>
      <c r="L1457" s="324" t="s">
        <v>1061</v>
      </c>
      <c r="M1457" s="324" t="s">
        <v>1061</v>
      </c>
      <c r="N1457" s="324" t="s">
        <v>1061</v>
      </c>
      <c r="O1457" s="324" t="s">
        <v>1061</v>
      </c>
      <c r="P1457" s="324" t="s">
        <v>1061</v>
      </c>
      <c r="Q1457" s="324"/>
      <c r="R1457" s="324"/>
      <c r="S1457" s="324"/>
      <c r="T1457" s="324"/>
      <c r="U1457" s="324"/>
      <c r="V1457" s="324"/>
      <c r="W1457" s="324"/>
      <c r="X1457" s="324"/>
      <c r="Y1457" s="324"/>
      <c r="Z1457" s="324"/>
      <c r="AA1457" s="324"/>
      <c r="AB1457" s="324"/>
      <c r="AC1457" s="325"/>
      <c r="AD1457" s="94">
        <f>'Art. 121'!AF1399</f>
        <v>2</v>
      </c>
      <c r="AE1457" s="95">
        <f t="shared" ref="AE1457:AE1470" si="250">IF(AG1457=1,AK1457,AG1457)</f>
        <v>0.1519756838905775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0.1519756838905775</v>
      </c>
    </row>
    <row r="1458" spans="1:37" ht="25.4" customHeight="1" thickTop="1" thickBot="1" x14ac:dyDescent="0.3">
      <c r="A1458" s="323" t="s">
        <v>1062</v>
      </c>
      <c r="B1458" s="324" t="s">
        <v>1063</v>
      </c>
      <c r="C1458" s="324" t="s">
        <v>1063</v>
      </c>
      <c r="D1458" s="324" t="s">
        <v>1063</v>
      </c>
      <c r="E1458" s="324" t="s">
        <v>1063</v>
      </c>
      <c r="F1458" s="324" t="s">
        <v>1063</v>
      </c>
      <c r="G1458" s="324" t="s">
        <v>1063</v>
      </c>
      <c r="H1458" s="324" t="s">
        <v>1063</v>
      </c>
      <c r="I1458" s="324" t="s">
        <v>1063</v>
      </c>
      <c r="J1458" s="324" t="s">
        <v>1063</v>
      </c>
      <c r="K1458" s="324" t="s">
        <v>1063</v>
      </c>
      <c r="L1458" s="324" t="s">
        <v>1063</v>
      </c>
      <c r="M1458" s="324" t="s">
        <v>1063</v>
      </c>
      <c r="N1458" s="324" t="s">
        <v>1063</v>
      </c>
      <c r="O1458" s="324" t="s">
        <v>1063</v>
      </c>
      <c r="P1458" s="324" t="s">
        <v>1063</v>
      </c>
      <c r="Q1458" s="324"/>
      <c r="R1458" s="324"/>
      <c r="S1458" s="324"/>
      <c r="T1458" s="324"/>
      <c r="U1458" s="324"/>
      <c r="V1458" s="324"/>
      <c r="W1458" s="324"/>
      <c r="X1458" s="324"/>
      <c r="Y1458" s="324"/>
      <c r="Z1458" s="324"/>
      <c r="AA1458" s="324"/>
      <c r="AB1458" s="324"/>
      <c r="AC1458" s="325"/>
      <c r="AD1458" s="94">
        <f>'Art. 121'!AF1400</f>
        <v>2</v>
      </c>
      <c r="AE1458" s="95">
        <f t="shared" si="250"/>
        <v>0.1519756838905775</v>
      </c>
      <c r="AF1458">
        <f t="shared" si="251"/>
        <v>1</v>
      </c>
      <c r="AG1458" s="92">
        <f t="shared" si="252"/>
        <v>1</v>
      </c>
      <c r="AH1458" s="96">
        <f t="shared" si="253"/>
        <v>1</v>
      </c>
      <c r="AI1458" s="97">
        <f t="shared" si="254"/>
        <v>7.1428571428571425E-2</v>
      </c>
      <c r="AJ1458" s="97">
        <f t="shared" si="255"/>
        <v>7.1428571428571425E-2</v>
      </c>
      <c r="AK1458" s="97">
        <f t="shared" si="256"/>
        <v>0.1519756838905775</v>
      </c>
    </row>
    <row r="1459" spans="1:37" ht="25.4" customHeight="1" thickTop="1" thickBot="1" x14ac:dyDescent="0.3">
      <c r="A1459" s="323" t="s">
        <v>1197</v>
      </c>
      <c r="B1459" s="324" t="s">
        <v>1198</v>
      </c>
      <c r="C1459" s="324" t="s">
        <v>1198</v>
      </c>
      <c r="D1459" s="324" t="s">
        <v>1198</v>
      </c>
      <c r="E1459" s="324" t="s">
        <v>1198</v>
      </c>
      <c r="F1459" s="324" t="s">
        <v>1198</v>
      </c>
      <c r="G1459" s="324" t="s">
        <v>1198</v>
      </c>
      <c r="H1459" s="324" t="s">
        <v>1198</v>
      </c>
      <c r="I1459" s="324" t="s">
        <v>1198</v>
      </c>
      <c r="J1459" s="324" t="s">
        <v>1198</v>
      </c>
      <c r="K1459" s="324" t="s">
        <v>1198</v>
      </c>
      <c r="L1459" s="324" t="s">
        <v>1198</v>
      </c>
      <c r="M1459" s="324" t="s">
        <v>1198</v>
      </c>
      <c r="N1459" s="324" t="s">
        <v>1198</v>
      </c>
      <c r="O1459" s="324" t="s">
        <v>1198</v>
      </c>
      <c r="P1459" s="324" t="s">
        <v>1198</v>
      </c>
      <c r="Q1459" s="324"/>
      <c r="R1459" s="324"/>
      <c r="S1459" s="324"/>
      <c r="T1459" s="324"/>
      <c r="U1459" s="324"/>
      <c r="V1459" s="324"/>
      <c r="W1459" s="324"/>
      <c r="X1459" s="324"/>
      <c r="Y1459" s="324"/>
      <c r="Z1459" s="324"/>
      <c r="AA1459" s="324"/>
      <c r="AB1459" s="324"/>
      <c r="AC1459" s="325"/>
      <c r="AD1459" s="94">
        <f>'Art. 121'!AF1401</f>
        <v>2</v>
      </c>
      <c r="AE1459" s="95">
        <f t="shared" si="250"/>
        <v>0.1519756838905775</v>
      </c>
      <c r="AF1459">
        <f t="shared" si="251"/>
        <v>1</v>
      </c>
      <c r="AG1459" s="92">
        <f t="shared" si="252"/>
        <v>1</v>
      </c>
      <c r="AH1459" s="96">
        <f t="shared" si="253"/>
        <v>1</v>
      </c>
      <c r="AI1459" s="97">
        <f t="shared" si="254"/>
        <v>7.1428571428571425E-2</v>
      </c>
      <c r="AJ1459" s="97">
        <f t="shared" si="255"/>
        <v>7.1428571428571425E-2</v>
      </c>
      <c r="AK1459" s="97">
        <f t="shared" si="256"/>
        <v>0.1519756838905775</v>
      </c>
    </row>
    <row r="1460" spans="1:37" ht="25.4" customHeight="1" thickTop="1" thickBot="1" x14ac:dyDescent="0.3">
      <c r="A1460" s="323" t="s">
        <v>1199</v>
      </c>
      <c r="B1460" s="324" t="s">
        <v>1200</v>
      </c>
      <c r="C1460" s="324" t="s">
        <v>1200</v>
      </c>
      <c r="D1460" s="324" t="s">
        <v>1200</v>
      </c>
      <c r="E1460" s="324" t="s">
        <v>1200</v>
      </c>
      <c r="F1460" s="324" t="s">
        <v>1200</v>
      </c>
      <c r="G1460" s="324" t="s">
        <v>1200</v>
      </c>
      <c r="H1460" s="324" t="s">
        <v>1200</v>
      </c>
      <c r="I1460" s="324" t="s">
        <v>1200</v>
      </c>
      <c r="J1460" s="324" t="s">
        <v>1200</v>
      </c>
      <c r="K1460" s="324" t="s">
        <v>1200</v>
      </c>
      <c r="L1460" s="324" t="s">
        <v>1200</v>
      </c>
      <c r="M1460" s="324" t="s">
        <v>1200</v>
      </c>
      <c r="N1460" s="324" t="s">
        <v>1200</v>
      </c>
      <c r="O1460" s="324" t="s">
        <v>1200</v>
      </c>
      <c r="P1460" s="324" t="s">
        <v>1200</v>
      </c>
      <c r="Q1460" s="324"/>
      <c r="R1460" s="324"/>
      <c r="S1460" s="324"/>
      <c r="T1460" s="324"/>
      <c r="U1460" s="324"/>
      <c r="V1460" s="324"/>
      <c r="W1460" s="324"/>
      <c r="X1460" s="324"/>
      <c r="Y1460" s="324"/>
      <c r="Z1460" s="324"/>
      <c r="AA1460" s="324"/>
      <c r="AB1460" s="324"/>
      <c r="AC1460" s="325"/>
      <c r="AD1460" s="94">
        <f>'Art. 121'!AF1402</f>
        <v>2</v>
      </c>
      <c r="AE1460" s="95">
        <f t="shared" si="250"/>
        <v>0.1519756838905775</v>
      </c>
      <c r="AF1460">
        <f t="shared" si="251"/>
        <v>1</v>
      </c>
      <c r="AG1460" s="92">
        <f t="shared" si="252"/>
        <v>1</v>
      </c>
      <c r="AH1460" s="96">
        <f t="shared" si="253"/>
        <v>1</v>
      </c>
      <c r="AI1460" s="97">
        <f t="shared" si="254"/>
        <v>7.1428571428571425E-2</v>
      </c>
      <c r="AJ1460" s="97">
        <f t="shared" si="255"/>
        <v>7.1428571428571425E-2</v>
      </c>
      <c r="AK1460" s="97">
        <f t="shared" si="256"/>
        <v>0.1519756838905775</v>
      </c>
    </row>
    <row r="1461" spans="1:37" ht="25.4" customHeight="1" thickTop="1" thickBot="1" x14ac:dyDescent="0.3">
      <c r="A1461" s="323" t="s">
        <v>1201</v>
      </c>
      <c r="B1461" s="324" t="s">
        <v>1202</v>
      </c>
      <c r="C1461" s="324" t="s">
        <v>1202</v>
      </c>
      <c r="D1461" s="324" t="s">
        <v>1202</v>
      </c>
      <c r="E1461" s="324" t="s">
        <v>1202</v>
      </c>
      <c r="F1461" s="324" t="s">
        <v>1202</v>
      </c>
      <c r="G1461" s="324" t="s">
        <v>1202</v>
      </c>
      <c r="H1461" s="324" t="s">
        <v>1202</v>
      </c>
      <c r="I1461" s="324" t="s">
        <v>1202</v>
      </c>
      <c r="J1461" s="324" t="s">
        <v>1202</v>
      </c>
      <c r="K1461" s="324" t="s">
        <v>1202</v>
      </c>
      <c r="L1461" s="324" t="s">
        <v>1202</v>
      </c>
      <c r="M1461" s="324" t="s">
        <v>1202</v>
      </c>
      <c r="N1461" s="324" t="s">
        <v>1202</v>
      </c>
      <c r="O1461" s="324" t="s">
        <v>1202</v>
      </c>
      <c r="P1461" s="324" t="s">
        <v>1202</v>
      </c>
      <c r="Q1461" s="324"/>
      <c r="R1461" s="324"/>
      <c r="S1461" s="324"/>
      <c r="T1461" s="324"/>
      <c r="U1461" s="324"/>
      <c r="V1461" s="324"/>
      <c r="W1461" s="324"/>
      <c r="X1461" s="324"/>
      <c r="Y1461" s="324"/>
      <c r="Z1461" s="324"/>
      <c r="AA1461" s="324"/>
      <c r="AB1461" s="324"/>
      <c r="AC1461" s="325"/>
      <c r="AD1461" s="94">
        <f>'Art. 121'!AF1403</f>
        <v>2</v>
      </c>
      <c r="AE1461" s="95">
        <f t="shared" si="250"/>
        <v>0.1519756838905775</v>
      </c>
      <c r="AF1461">
        <f t="shared" si="251"/>
        <v>1</v>
      </c>
      <c r="AG1461" s="92">
        <f t="shared" si="252"/>
        <v>1</v>
      </c>
      <c r="AH1461" s="96">
        <f t="shared" si="253"/>
        <v>1</v>
      </c>
      <c r="AI1461" s="97">
        <f t="shared" si="254"/>
        <v>7.1428571428571425E-2</v>
      </c>
      <c r="AJ1461" s="97">
        <f t="shared" si="255"/>
        <v>7.1428571428571425E-2</v>
      </c>
      <c r="AK1461" s="97">
        <f t="shared" si="256"/>
        <v>0.1519756838905775</v>
      </c>
    </row>
    <row r="1462" spans="1:37" ht="25.4" customHeight="1" thickTop="1" thickBot="1" x14ac:dyDescent="0.3">
      <c r="A1462" s="323" t="s">
        <v>1203</v>
      </c>
      <c r="B1462" s="324" t="s">
        <v>1204</v>
      </c>
      <c r="C1462" s="324" t="s">
        <v>1204</v>
      </c>
      <c r="D1462" s="324" t="s">
        <v>1204</v>
      </c>
      <c r="E1462" s="324" t="s">
        <v>1204</v>
      </c>
      <c r="F1462" s="324" t="s">
        <v>1204</v>
      </c>
      <c r="G1462" s="324" t="s">
        <v>1204</v>
      </c>
      <c r="H1462" s="324" t="s">
        <v>1204</v>
      </c>
      <c r="I1462" s="324" t="s">
        <v>1204</v>
      </c>
      <c r="J1462" s="324" t="s">
        <v>1204</v>
      </c>
      <c r="K1462" s="324" t="s">
        <v>1204</v>
      </c>
      <c r="L1462" s="324" t="s">
        <v>1204</v>
      </c>
      <c r="M1462" s="324" t="s">
        <v>1204</v>
      </c>
      <c r="N1462" s="324" t="s">
        <v>1204</v>
      </c>
      <c r="O1462" s="324" t="s">
        <v>1204</v>
      </c>
      <c r="P1462" s="324" t="s">
        <v>1204</v>
      </c>
      <c r="Q1462" s="324"/>
      <c r="R1462" s="324"/>
      <c r="S1462" s="324"/>
      <c r="T1462" s="324"/>
      <c r="U1462" s="324"/>
      <c r="V1462" s="324"/>
      <c r="W1462" s="324"/>
      <c r="X1462" s="324"/>
      <c r="Y1462" s="324"/>
      <c r="Z1462" s="324"/>
      <c r="AA1462" s="324"/>
      <c r="AB1462" s="324"/>
      <c r="AC1462" s="325"/>
      <c r="AD1462" s="94">
        <f>'Art. 121'!AF1404</f>
        <v>2</v>
      </c>
      <c r="AE1462" s="95">
        <f t="shared" si="250"/>
        <v>0.1519756838905775</v>
      </c>
      <c r="AF1462">
        <f t="shared" si="251"/>
        <v>1</v>
      </c>
      <c r="AG1462" s="92">
        <f t="shared" si="252"/>
        <v>1</v>
      </c>
      <c r="AH1462" s="96">
        <f t="shared" si="253"/>
        <v>1</v>
      </c>
      <c r="AI1462" s="97">
        <f t="shared" si="254"/>
        <v>7.1428571428571425E-2</v>
      </c>
      <c r="AJ1462" s="97">
        <f t="shared" si="255"/>
        <v>7.1428571428571425E-2</v>
      </c>
      <c r="AK1462" s="97">
        <f t="shared" si="256"/>
        <v>0.1519756838905775</v>
      </c>
    </row>
    <row r="1463" spans="1:37" ht="25.4" customHeight="1" thickTop="1" thickBot="1" x14ac:dyDescent="0.3">
      <c r="A1463" s="323" t="s">
        <v>1205</v>
      </c>
      <c r="B1463" s="324" t="s">
        <v>1206</v>
      </c>
      <c r="C1463" s="324" t="s">
        <v>1206</v>
      </c>
      <c r="D1463" s="324" t="s">
        <v>1206</v>
      </c>
      <c r="E1463" s="324" t="s">
        <v>1206</v>
      </c>
      <c r="F1463" s="324" t="s">
        <v>1206</v>
      </c>
      <c r="G1463" s="324" t="s">
        <v>1206</v>
      </c>
      <c r="H1463" s="324" t="s">
        <v>1206</v>
      </c>
      <c r="I1463" s="324" t="s">
        <v>1206</v>
      </c>
      <c r="J1463" s="324" t="s">
        <v>1206</v>
      </c>
      <c r="K1463" s="324" t="s">
        <v>1206</v>
      </c>
      <c r="L1463" s="324" t="s">
        <v>1206</v>
      </c>
      <c r="M1463" s="324" t="s">
        <v>1206</v>
      </c>
      <c r="N1463" s="324" t="s">
        <v>1206</v>
      </c>
      <c r="O1463" s="324" t="s">
        <v>1206</v>
      </c>
      <c r="P1463" s="324" t="s">
        <v>1206</v>
      </c>
      <c r="Q1463" s="324"/>
      <c r="R1463" s="324"/>
      <c r="S1463" s="324"/>
      <c r="T1463" s="324"/>
      <c r="U1463" s="324"/>
      <c r="V1463" s="324"/>
      <c r="W1463" s="324"/>
      <c r="X1463" s="324"/>
      <c r="Y1463" s="324"/>
      <c r="Z1463" s="324"/>
      <c r="AA1463" s="324"/>
      <c r="AB1463" s="324"/>
      <c r="AC1463" s="325"/>
      <c r="AD1463" s="94">
        <f>'Art. 121'!AF1405</f>
        <v>2</v>
      </c>
      <c r="AE1463" s="95">
        <f t="shared" si="250"/>
        <v>0.1519756838905775</v>
      </c>
      <c r="AF1463">
        <f t="shared" si="251"/>
        <v>1</v>
      </c>
      <c r="AG1463" s="92">
        <f t="shared" si="252"/>
        <v>1</v>
      </c>
      <c r="AH1463" s="96">
        <f t="shared" si="253"/>
        <v>1</v>
      </c>
      <c r="AI1463" s="97">
        <f t="shared" si="254"/>
        <v>7.1428571428571425E-2</v>
      </c>
      <c r="AJ1463" s="97">
        <f t="shared" si="255"/>
        <v>7.1428571428571425E-2</v>
      </c>
      <c r="AK1463" s="97">
        <f t="shared" si="256"/>
        <v>0.1519756838905775</v>
      </c>
    </row>
    <row r="1464" spans="1:37" ht="25.4" customHeight="1" thickTop="1" thickBot="1" x14ac:dyDescent="0.3">
      <c r="A1464" s="323" t="s">
        <v>1207</v>
      </c>
      <c r="B1464" s="324" t="s">
        <v>1208</v>
      </c>
      <c r="C1464" s="324" t="s">
        <v>1208</v>
      </c>
      <c r="D1464" s="324" t="s">
        <v>1208</v>
      </c>
      <c r="E1464" s="324" t="s">
        <v>1208</v>
      </c>
      <c r="F1464" s="324" t="s">
        <v>1208</v>
      </c>
      <c r="G1464" s="324" t="s">
        <v>1208</v>
      </c>
      <c r="H1464" s="324" t="s">
        <v>1208</v>
      </c>
      <c r="I1464" s="324" t="s">
        <v>1208</v>
      </c>
      <c r="J1464" s="324" t="s">
        <v>1208</v>
      </c>
      <c r="K1464" s="324" t="s">
        <v>1208</v>
      </c>
      <c r="L1464" s="324" t="s">
        <v>1208</v>
      </c>
      <c r="M1464" s="324" t="s">
        <v>1208</v>
      </c>
      <c r="N1464" s="324" t="s">
        <v>1208</v>
      </c>
      <c r="O1464" s="324" t="s">
        <v>1208</v>
      </c>
      <c r="P1464" s="324" t="s">
        <v>1208</v>
      </c>
      <c r="Q1464" s="324"/>
      <c r="R1464" s="324"/>
      <c r="S1464" s="324"/>
      <c r="T1464" s="324"/>
      <c r="U1464" s="324"/>
      <c r="V1464" s="324"/>
      <c r="W1464" s="324"/>
      <c r="X1464" s="324"/>
      <c r="Y1464" s="324"/>
      <c r="Z1464" s="324"/>
      <c r="AA1464" s="324"/>
      <c r="AB1464" s="324"/>
      <c r="AC1464" s="325"/>
      <c r="AD1464" s="94">
        <f>'Art. 121'!AF1406</f>
        <v>2</v>
      </c>
      <c r="AE1464" s="95">
        <f t="shared" si="250"/>
        <v>0.1519756838905775</v>
      </c>
      <c r="AF1464">
        <f t="shared" si="251"/>
        <v>1</v>
      </c>
      <c r="AG1464" s="92">
        <f t="shared" si="252"/>
        <v>1</v>
      </c>
      <c r="AH1464" s="96">
        <f t="shared" si="253"/>
        <v>1</v>
      </c>
      <c r="AI1464" s="97">
        <f t="shared" si="254"/>
        <v>7.1428571428571425E-2</v>
      </c>
      <c r="AJ1464" s="97">
        <f t="shared" si="255"/>
        <v>7.1428571428571425E-2</v>
      </c>
      <c r="AK1464" s="97">
        <f t="shared" si="256"/>
        <v>0.1519756838905775</v>
      </c>
    </row>
    <row r="1465" spans="1:37" ht="25.4" customHeight="1" thickTop="1" thickBot="1" x14ac:dyDescent="0.3">
      <c r="A1465" s="323" t="s">
        <v>1209</v>
      </c>
      <c r="B1465" s="324" t="s">
        <v>1210</v>
      </c>
      <c r="C1465" s="324" t="s">
        <v>1210</v>
      </c>
      <c r="D1465" s="324" t="s">
        <v>1210</v>
      </c>
      <c r="E1465" s="324" t="s">
        <v>1210</v>
      </c>
      <c r="F1465" s="324" t="s">
        <v>1210</v>
      </c>
      <c r="G1465" s="324" t="s">
        <v>1210</v>
      </c>
      <c r="H1465" s="324" t="s">
        <v>1210</v>
      </c>
      <c r="I1465" s="324" t="s">
        <v>1210</v>
      </c>
      <c r="J1465" s="324" t="s">
        <v>1210</v>
      </c>
      <c r="K1465" s="324" t="s">
        <v>1210</v>
      </c>
      <c r="L1465" s="324" t="s">
        <v>1210</v>
      </c>
      <c r="M1465" s="324" t="s">
        <v>1210</v>
      </c>
      <c r="N1465" s="324" t="s">
        <v>1210</v>
      </c>
      <c r="O1465" s="324" t="s">
        <v>1210</v>
      </c>
      <c r="P1465" s="324" t="s">
        <v>1210</v>
      </c>
      <c r="Q1465" s="324"/>
      <c r="R1465" s="324"/>
      <c r="S1465" s="324"/>
      <c r="T1465" s="324"/>
      <c r="U1465" s="324"/>
      <c r="V1465" s="324"/>
      <c r="W1465" s="324"/>
      <c r="X1465" s="324"/>
      <c r="Y1465" s="324"/>
      <c r="Z1465" s="324"/>
      <c r="AA1465" s="324"/>
      <c r="AB1465" s="324"/>
      <c r="AC1465" s="325"/>
      <c r="AD1465" s="94">
        <f>'Art. 121'!AF1407</f>
        <v>2</v>
      </c>
      <c r="AE1465" s="95">
        <f t="shared" si="250"/>
        <v>0.1519756838905775</v>
      </c>
      <c r="AF1465">
        <f t="shared" si="251"/>
        <v>1</v>
      </c>
      <c r="AG1465" s="92">
        <f t="shared" si="252"/>
        <v>1</v>
      </c>
      <c r="AH1465" s="96">
        <f t="shared" si="253"/>
        <v>1</v>
      </c>
      <c r="AI1465" s="97">
        <f t="shared" si="254"/>
        <v>7.1428571428571425E-2</v>
      </c>
      <c r="AJ1465" s="97">
        <f t="shared" si="255"/>
        <v>7.1428571428571425E-2</v>
      </c>
      <c r="AK1465" s="97">
        <f t="shared" si="256"/>
        <v>0.1519756838905775</v>
      </c>
    </row>
    <row r="1466" spans="1:37" ht="25.4" customHeight="1" thickTop="1" thickBot="1" x14ac:dyDescent="0.3">
      <c r="A1466" s="323" t="s">
        <v>1211</v>
      </c>
      <c r="B1466" s="324" t="s">
        <v>1212</v>
      </c>
      <c r="C1466" s="324" t="s">
        <v>1212</v>
      </c>
      <c r="D1466" s="324" t="s">
        <v>1212</v>
      </c>
      <c r="E1466" s="324" t="s">
        <v>1212</v>
      </c>
      <c r="F1466" s="324" t="s">
        <v>1212</v>
      </c>
      <c r="G1466" s="324" t="s">
        <v>1212</v>
      </c>
      <c r="H1466" s="324" t="s">
        <v>1212</v>
      </c>
      <c r="I1466" s="324" t="s">
        <v>1212</v>
      </c>
      <c r="J1466" s="324" t="s">
        <v>1212</v>
      </c>
      <c r="K1466" s="324" t="s">
        <v>1212</v>
      </c>
      <c r="L1466" s="324" t="s">
        <v>1212</v>
      </c>
      <c r="M1466" s="324" t="s">
        <v>1212</v>
      </c>
      <c r="N1466" s="324" t="s">
        <v>1212</v>
      </c>
      <c r="O1466" s="324" t="s">
        <v>1212</v>
      </c>
      <c r="P1466" s="324" t="s">
        <v>1212</v>
      </c>
      <c r="Q1466" s="324"/>
      <c r="R1466" s="324"/>
      <c r="S1466" s="324"/>
      <c r="T1466" s="324"/>
      <c r="U1466" s="324"/>
      <c r="V1466" s="324"/>
      <c r="W1466" s="324"/>
      <c r="X1466" s="324"/>
      <c r="Y1466" s="324"/>
      <c r="Z1466" s="324"/>
      <c r="AA1466" s="324"/>
      <c r="AB1466" s="324"/>
      <c r="AC1466" s="325"/>
      <c r="AD1466" s="94">
        <f>'Art. 121'!AF1408</f>
        <v>2</v>
      </c>
      <c r="AE1466" s="95">
        <f t="shared" si="250"/>
        <v>0.1519756838905775</v>
      </c>
      <c r="AF1466">
        <f t="shared" si="251"/>
        <v>1</v>
      </c>
      <c r="AG1466" s="92">
        <f t="shared" si="252"/>
        <v>1</v>
      </c>
      <c r="AH1466" s="96">
        <f t="shared" si="253"/>
        <v>1</v>
      </c>
      <c r="AI1466" s="97">
        <f t="shared" si="254"/>
        <v>7.1428571428571425E-2</v>
      </c>
      <c r="AJ1466" s="97">
        <f t="shared" si="255"/>
        <v>7.1428571428571425E-2</v>
      </c>
      <c r="AK1466" s="97">
        <f t="shared" si="256"/>
        <v>0.1519756838905775</v>
      </c>
    </row>
    <row r="1467" spans="1:37" ht="25.4" customHeight="1" thickTop="1" thickBot="1" x14ac:dyDescent="0.3">
      <c r="A1467" s="323" t="s">
        <v>1213</v>
      </c>
      <c r="B1467" s="324" t="s">
        <v>1214</v>
      </c>
      <c r="C1467" s="324" t="s">
        <v>1214</v>
      </c>
      <c r="D1467" s="324" t="s">
        <v>1214</v>
      </c>
      <c r="E1467" s="324" t="s">
        <v>1214</v>
      </c>
      <c r="F1467" s="324" t="s">
        <v>1214</v>
      </c>
      <c r="G1467" s="324" t="s">
        <v>1214</v>
      </c>
      <c r="H1467" s="324" t="s">
        <v>1214</v>
      </c>
      <c r="I1467" s="324" t="s">
        <v>1214</v>
      </c>
      <c r="J1467" s="324" t="s">
        <v>1214</v>
      </c>
      <c r="K1467" s="324" t="s">
        <v>1214</v>
      </c>
      <c r="L1467" s="324" t="s">
        <v>1214</v>
      </c>
      <c r="M1467" s="324" t="s">
        <v>1214</v>
      </c>
      <c r="N1467" s="324" t="s">
        <v>1214</v>
      </c>
      <c r="O1467" s="324" t="s">
        <v>1214</v>
      </c>
      <c r="P1467" s="324" t="s">
        <v>1214</v>
      </c>
      <c r="Q1467" s="324"/>
      <c r="R1467" s="324"/>
      <c r="S1467" s="324"/>
      <c r="T1467" s="324"/>
      <c r="U1467" s="324"/>
      <c r="V1467" s="324"/>
      <c r="W1467" s="324"/>
      <c r="X1467" s="324"/>
      <c r="Y1467" s="324"/>
      <c r="Z1467" s="324"/>
      <c r="AA1467" s="324"/>
      <c r="AB1467" s="324"/>
      <c r="AC1467" s="325"/>
      <c r="AD1467" s="94">
        <f>'Art. 121'!AF1409</f>
        <v>2</v>
      </c>
      <c r="AE1467" s="95">
        <f t="shared" si="250"/>
        <v>0.1519756838905775</v>
      </c>
      <c r="AF1467">
        <f t="shared" si="251"/>
        <v>1</v>
      </c>
      <c r="AG1467" s="92">
        <f t="shared" si="252"/>
        <v>1</v>
      </c>
      <c r="AH1467" s="96">
        <f t="shared" si="253"/>
        <v>1</v>
      </c>
      <c r="AI1467" s="97">
        <f t="shared" si="254"/>
        <v>7.1428571428571425E-2</v>
      </c>
      <c r="AJ1467" s="97">
        <f t="shared" si="255"/>
        <v>7.1428571428571425E-2</v>
      </c>
      <c r="AK1467" s="97">
        <f t="shared" si="256"/>
        <v>0.1519756838905775</v>
      </c>
    </row>
    <row r="1468" spans="1:37" ht="25.4" customHeight="1" thickTop="1" thickBot="1" x14ac:dyDescent="0.3">
      <c r="A1468" s="323" t="s">
        <v>1215</v>
      </c>
      <c r="B1468" s="324" t="s">
        <v>1216</v>
      </c>
      <c r="C1468" s="324" t="s">
        <v>1216</v>
      </c>
      <c r="D1468" s="324" t="s">
        <v>1216</v>
      </c>
      <c r="E1468" s="324" t="s">
        <v>1216</v>
      </c>
      <c r="F1468" s="324" t="s">
        <v>1216</v>
      </c>
      <c r="G1468" s="324" t="s">
        <v>1216</v>
      </c>
      <c r="H1468" s="324" t="s">
        <v>1216</v>
      </c>
      <c r="I1468" s="324" t="s">
        <v>1216</v>
      </c>
      <c r="J1468" s="324" t="s">
        <v>1216</v>
      </c>
      <c r="K1468" s="324" t="s">
        <v>1216</v>
      </c>
      <c r="L1468" s="324" t="s">
        <v>1216</v>
      </c>
      <c r="M1468" s="324" t="s">
        <v>1216</v>
      </c>
      <c r="N1468" s="324" t="s">
        <v>1216</v>
      </c>
      <c r="O1468" s="324" t="s">
        <v>1216</v>
      </c>
      <c r="P1468" s="324" t="s">
        <v>1216</v>
      </c>
      <c r="Q1468" s="324"/>
      <c r="R1468" s="324"/>
      <c r="S1468" s="324"/>
      <c r="T1468" s="324"/>
      <c r="U1468" s="324"/>
      <c r="V1468" s="324"/>
      <c r="W1468" s="324"/>
      <c r="X1468" s="324"/>
      <c r="Y1468" s="324"/>
      <c r="Z1468" s="324"/>
      <c r="AA1468" s="324"/>
      <c r="AB1468" s="324"/>
      <c r="AC1468" s="325"/>
      <c r="AD1468" s="94">
        <f>'Art. 121'!AF1410</f>
        <v>2</v>
      </c>
      <c r="AE1468" s="95">
        <f t="shared" si="250"/>
        <v>0.1519756838905775</v>
      </c>
      <c r="AF1468">
        <f t="shared" si="251"/>
        <v>1</v>
      </c>
      <c r="AG1468" s="92">
        <f t="shared" si="252"/>
        <v>1</v>
      </c>
      <c r="AH1468" s="96">
        <f t="shared" si="253"/>
        <v>1</v>
      </c>
      <c r="AI1468" s="97">
        <f t="shared" si="254"/>
        <v>7.1428571428571425E-2</v>
      </c>
      <c r="AJ1468" s="97">
        <f t="shared" si="255"/>
        <v>7.1428571428571425E-2</v>
      </c>
      <c r="AK1468" s="97">
        <f t="shared" si="256"/>
        <v>0.1519756838905775</v>
      </c>
    </row>
    <row r="1469" spans="1:37" ht="25.4" customHeight="1" thickTop="1" thickBot="1" x14ac:dyDescent="0.3">
      <c r="A1469" s="323" t="s">
        <v>1217</v>
      </c>
      <c r="B1469" s="324" t="s">
        <v>1218</v>
      </c>
      <c r="C1469" s="324" t="s">
        <v>1218</v>
      </c>
      <c r="D1469" s="324" t="s">
        <v>1218</v>
      </c>
      <c r="E1469" s="324" t="s">
        <v>1218</v>
      </c>
      <c r="F1469" s="324" t="s">
        <v>1218</v>
      </c>
      <c r="G1469" s="324" t="s">
        <v>1218</v>
      </c>
      <c r="H1469" s="324" t="s">
        <v>1218</v>
      </c>
      <c r="I1469" s="324" t="s">
        <v>1218</v>
      </c>
      <c r="J1469" s="324" t="s">
        <v>1218</v>
      </c>
      <c r="K1469" s="324" t="s">
        <v>1218</v>
      </c>
      <c r="L1469" s="324" t="s">
        <v>1218</v>
      </c>
      <c r="M1469" s="324" t="s">
        <v>1218</v>
      </c>
      <c r="N1469" s="324" t="s">
        <v>1218</v>
      </c>
      <c r="O1469" s="324" t="s">
        <v>1218</v>
      </c>
      <c r="P1469" s="324" t="s">
        <v>1218</v>
      </c>
      <c r="Q1469" s="324"/>
      <c r="R1469" s="324"/>
      <c r="S1469" s="324"/>
      <c r="T1469" s="324"/>
      <c r="U1469" s="324"/>
      <c r="V1469" s="324"/>
      <c r="W1469" s="324"/>
      <c r="X1469" s="324"/>
      <c r="Y1469" s="324"/>
      <c r="Z1469" s="324"/>
      <c r="AA1469" s="324"/>
      <c r="AB1469" s="324"/>
      <c r="AC1469" s="325"/>
      <c r="AD1469" s="94">
        <f>'Art. 121'!AF1411</f>
        <v>2</v>
      </c>
      <c r="AE1469" s="95">
        <f t="shared" si="250"/>
        <v>0.1519756838905775</v>
      </c>
      <c r="AF1469">
        <f t="shared" si="251"/>
        <v>1</v>
      </c>
      <c r="AG1469" s="92">
        <f t="shared" si="252"/>
        <v>1</v>
      </c>
      <c r="AH1469" s="96">
        <f t="shared" si="253"/>
        <v>1</v>
      </c>
      <c r="AI1469" s="97">
        <f t="shared" si="254"/>
        <v>7.1428571428571425E-2</v>
      </c>
      <c r="AJ1469" s="97">
        <f t="shared" si="255"/>
        <v>7.1428571428571425E-2</v>
      </c>
      <c r="AK1469" s="97">
        <f t="shared" si="256"/>
        <v>0.1519756838905775</v>
      </c>
    </row>
    <row r="1470" spans="1:37" ht="25.4" customHeight="1" thickTop="1" thickBot="1" x14ac:dyDescent="0.3">
      <c r="A1470" s="323" t="s">
        <v>1219</v>
      </c>
      <c r="B1470" s="324" t="s">
        <v>1220</v>
      </c>
      <c r="C1470" s="324" t="s">
        <v>1220</v>
      </c>
      <c r="D1470" s="324" t="s">
        <v>1220</v>
      </c>
      <c r="E1470" s="324" t="s">
        <v>1220</v>
      </c>
      <c r="F1470" s="324" t="s">
        <v>1220</v>
      </c>
      <c r="G1470" s="324" t="s">
        <v>1220</v>
      </c>
      <c r="H1470" s="324" t="s">
        <v>1220</v>
      </c>
      <c r="I1470" s="324" t="s">
        <v>1220</v>
      </c>
      <c r="J1470" s="324" t="s">
        <v>1220</v>
      </c>
      <c r="K1470" s="324" t="s">
        <v>1220</v>
      </c>
      <c r="L1470" s="324" t="s">
        <v>1220</v>
      </c>
      <c r="M1470" s="324" t="s">
        <v>1220</v>
      </c>
      <c r="N1470" s="324" t="s">
        <v>1220</v>
      </c>
      <c r="O1470" s="324" t="s">
        <v>1220</v>
      </c>
      <c r="P1470" s="324" t="s">
        <v>1220</v>
      </c>
      <c r="Q1470" s="324"/>
      <c r="R1470" s="324"/>
      <c r="S1470" s="324"/>
      <c r="T1470" s="324"/>
      <c r="U1470" s="324"/>
      <c r="V1470" s="324"/>
      <c r="W1470" s="324"/>
      <c r="X1470" s="324"/>
      <c r="Y1470" s="324"/>
      <c r="Z1470" s="324"/>
      <c r="AA1470" s="324"/>
      <c r="AB1470" s="324"/>
      <c r="AC1470" s="325"/>
      <c r="AD1470" s="94">
        <f>'Art. 121'!AF1412</f>
        <v>2</v>
      </c>
      <c r="AE1470" s="95">
        <f t="shared" si="250"/>
        <v>0.1519756838905775</v>
      </c>
      <c r="AF1470">
        <f t="shared" si="251"/>
        <v>1</v>
      </c>
      <c r="AG1470" s="92">
        <f t="shared" si="252"/>
        <v>1</v>
      </c>
      <c r="AH1470" s="96">
        <f t="shared" si="253"/>
        <v>1</v>
      </c>
      <c r="AI1470" s="97">
        <f t="shared" si="254"/>
        <v>7.1428571428571425E-2</v>
      </c>
      <c r="AJ1470" s="97">
        <f t="shared" si="255"/>
        <v>7.1428571428571425E-2</v>
      </c>
      <c r="AK1470" s="97">
        <f t="shared" si="256"/>
        <v>0.1519756838905775</v>
      </c>
    </row>
    <row r="1471" spans="1:37" ht="25.4" customHeight="1" thickTop="1" x14ac:dyDescent="0.25">
      <c r="A1471" s="321" t="s">
        <v>2134</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5">
        <f>SUM(AE1457:AE1470)</f>
        <v>2.1276595744680851</v>
      </c>
      <c r="AF1471" s="65"/>
      <c r="AG1471" s="98">
        <f>SUM(AG1457:AG1470)</f>
        <v>14</v>
      </c>
      <c r="AH1471" s="99"/>
      <c r="AI1471" s="100"/>
      <c r="AJ1471" s="100"/>
      <c r="AK1471" s="100"/>
    </row>
    <row r="1472" spans="1:37" ht="25.4" customHeight="1" x14ac:dyDescent="0.25">
      <c r="A1472" s="308" t="s">
        <v>2135</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2" t="s">
        <v>111</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11" t="s">
        <v>99</v>
      </c>
      <c r="AE1474" s="112" t="s">
        <v>9</v>
      </c>
      <c r="AF1474" s="92" t="s">
        <v>1988</v>
      </c>
      <c r="AG1474" s="92" t="s">
        <v>1989</v>
      </c>
      <c r="AH1474" s="92" t="s">
        <v>1990</v>
      </c>
      <c r="AI1474" s="93" t="s">
        <v>1991</v>
      </c>
      <c r="AJ1474" s="92"/>
      <c r="AK1474" s="93" t="s">
        <v>1992</v>
      </c>
    </row>
    <row r="1475" spans="1:37" ht="25.4" customHeight="1" thickTop="1" thickBot="1" x14ac:dyDescent="0.3">
      <c r="A1475" s="323" t="s">
        <v>1221</v>
      </c>
      <c r="B1475" s="324" t="s">
        <v>1222</v>
      </c>
      <c r="C1475" s="324" t="s">
        <v>1222</v>
      </c>
      <c r="D1475" s="324" t="s">
        <v>1222</v>
      </c>
      <c r="E1475" s="324" t="s">
        <v>1222</v>
      </c>
      <c r="F1475" s="324" t="s">
        <v>1222</v>
      </c>
      <c r="G1475" s="324" t="s">
        <v>1222</v>
      </c>
      <c r="H1475" s="324" t="s">
        <v>1222</v>
      </c>
      <c r="I1475" s="324" t="s">
        <v>1222</v>
      </c>
      <c r="J1475" s="324" t="s">
        <v>1222</v>
      </c>
      <c r="K1475" s="324" t="s">
        <v>1222</v>
      </c>
      <c r="L1475" s="324" t="s">
        <v>1222</v>
      </c>
      <c r="M1475" s="324" t="s">
        <v>1222</v>
      </c>
      <c r="N1475" s="324" t="s">
        <v>1222</v>
      </c>
      <c r="O1475" s="324" t="s">
        <v>1222</v>
      </c>
      <c r="P1475" s="324" t="s">
        <v>1222</v>
      </c>
      <c r="Q1475" s="324"/>
      <c r="R1475" s="324"/>
      <c r="S1475" s="324"/>
      <c r="T1475" s="324"/>
      <c r="U1475" s="324"/>
      <c r="V1475" s="324"/>
      <c r="W1475" s="324"/>
      <c r="X1475" s="324"/>
      <c r="Y1475" s="324"/>
      <c r="Z1475" s="324"/>
      <c r="AA1475" s="324"/>
      <c r="AB1475" s="324"/>
      <c r="AC1475" s="325"/>
      <c r="AD1475" s="94">
        <f>'Art. 121'!AF1415</f>
        <v>2</v>
      </c>
      <c r="AE1475" s="95">
        <f>IF(AG1475=1,AK1475,AG1475)</f>
        <v>0.42553191489361702</v>
      </c>
      <c r="AF1475">
        <f>AD1475/2</f>
        <v>1</v>
      </c>
      <c r="AG1475" s="92">
        <f>IF(AND(AF1475&gt;=0,AF1475&lt;=1),1,"No aplica")</f>
        <v>1</v>
      </c>
      <c r="AH1475" s="96">
        <f>AD1475/(AG1475*2)</f>
        <v>1</v>
      </c>
      <c r="AI1475" s="97">
        <f>IF(AG1475=1,AG1475/$AG$1480,"No aplica")</f>
        <v>0.2</v>
      </c>
      <c r="AJ1475" s="97">
        <f>AF1475*AI1475</f>
        <v>0.2</v>
      </c>
      <c r="AK1475" s="97">
        <f>AJ1475*$AE$23</f>
        <v>0.42553191489361702</v>
      </c>
    </row>
    <row r="1476" spans="1:37" ht="25.4" customHeight="1" thickTop="1" thickBot="1" x14ac:dyDescent="0.3">
      <c r="A1476" s="323" t="s">
        <v>1223</v>
      </c>
      <c r="B1476" s="324" t="s">
        <v>1224</v>
      </c>
      <c r="C1476" s="324" t="s">
        <v>1224</v>
      </c>
      <c r="D1476" s="324" t="s">
        <v>1224</v>
      </c>
      <c r="E1476" s="324" t="s">
        <v>1224</v>
      </c>
      <c r="F1476" s="324" t="s">
        <v>1224</v>
      </c>
      <c r="G1476" s="324" t="s">
        <v>1224</v>
      </c>
      <c r="H1476" s="324" t="s">
        <v>1224</v>
      </c>
      <c r="I1476" s="324" t="s">
        <v>1224</v>
      </c>
      <c r="J1476" s="324" t="s">
        <v>1224</v>
      </c>
      <c r="K1476" s="324" t="s">
        <v>1224</v>
      </c>
      <c r="L1476" s="324" t="s">
        <v>1224</v>
      </c>
      <c r="M1476" s="324" t="s">
        <v>1224</v>
      </c>
      <c r="N1476" s="324" t="s">
        <v>1224</v>
      </c>
      <c r="O1476" s="324" t="s">
        <v>1224</v>
      </c>
      <c r="P1476" s="324" t="s">
        <v>1224</v>
      </c>
      <c r="Q1476" s="324"/>
      <c r="R1476" s="324"/>
      <c r="S1476" s="324"/>
      <c r="T1476" s="324"/>
      <c r="U1476" s="324"/>
      <c r="V1476" s="324"/>
      <c r="W1476" s="324"/>
      <c r="X1476" s="324"/>
      <c r="Y1476" s="324"/>
      <c r="Z1476" s="324"/>
      <c r="AA1476" s="324"/>
      <c r="AB1476" s="324"/>
      <c r="AC1476" s="325"/>
      <c r="AD1476" s="94">
        <f>'Art. 121'!AF1416</f>
        <v>2</v>
      </c>
      <c r="AE1476" s="95">
        <f>IF(AG1476=1,AK1476,AG1476)</f>
        <v>0.42553191489361702</v>
      </c>
      <c r="AF1476">
        <f>AD1476/2</f>
        <v>1</v>
      </c>
      <c r="AG1476" s="92">
        <f>IF(AND(AF1476&gt;=0,AF1476&lt;=1),1,"No aplica")</f>
        <v>1</v>
      </c>
      <c r="AH1476" s="96">
        <f>AD1476/(AG1476*2)</f>
        <v>1</v>
      </c>
      <c r="AI1476" s="97">
        <f>IF(AG1476=1,AG1476/$AG$1480,"No aplica")</f>
        <v>0.2</v>
      </c>
      <c r="AJ1476" s="97">
        <f>AF1476*AI1476</f>
        <v>0.2</v>
      </c>
      <c r="AK1476" s="97">
        <f>AJ1476*$AE$23</f>
        <v>0.42553191489361702</v>
      </c>
    </row>
    <row r="1477" spans="1:37" ht="25.4" customHeight="1" thickTop="1" thickBot="1" x14ac:dyDescent="0.3">
      <c r="A1477" s="323" t="s">
        <v>1225</v>
      </c>
      <c r="B1477" s="324" t="s">
        <v>1226</v>
      </c>
      <c r="C1477" s="324" t="s">
        <v>1226</v>
      </c>
      <c r="D1477" s="324" t="s">
        <v>1226</v>
      </c>
      <c r="E1477" s="324" t="s">
        <v>1226</v>
      </c>
      <c r="F1477" s="324" t="s">
        <v>1226</v>
      </c>
      <c r="G1477" s="324" t="s">
        <v>1226</v>
      </c>
      <c r="H1477" s="324" t="s">
        <v>1226</v>
      </c>
      <c r="I1477" s="324" t="s">
        <v>1226</v>
      </c>
      <c r="J1477" s="324" t="s">
        <v>1226</v>
      </c>
      <c r="K1477" s="324" t="s">
        <v>1226</v>
      </c>
      <c r="L1477" s="324" t="s">
        <v>1226</v>
      </c>
      <c r="M1477" s="324" t="s">
        <v>1226</v>
      </c>
      <c r="N1477" s="324" t="s">
        <v>1226</v>
      </c>
      <c r="O1477" s="324" t="s">
        <v>1226</v>
      </c>
      <c r="P1477" s="324" t="s">
        <v>1226</v>
      </c>
      <c r="Q1477" s="324"/>
      <c r="R1477" s="324"/>
      <c r="S1477" s="324"/>
      <c r="T1477" s="324"/>
      <c r="U1477" s="324"/>
      <c r="V1477" s="324"/>
      <c r="W1477" s="324"/>
      <c r="X1477" s="324"/>
      <c r="Y1477" s="324"/>
      <c r="Z1477" s="324"/>
      <c r="AA1477" s="324"/>
      <c r="AB1477" s="324"/>
      <c r="AC1477" s="325"/>
      <c r="AD1477" s="94">
        <f>'Art. 121'!AF1417</f>
        <v>2</v>
      </c>
      <c r="AE1477" s="95">
        <f>IF(AG1477=1,AK1477,AG1477)</f>
        <v>0.42553191489361702</v>
      </c>
      <c r="AF1477">
        <f>AD1477/2</f>
        <v>1</v>
      </c>
      <c r="AG1477" s="92">
        <f>IF(AND(AF1477&gt;=0,AF1477&lt;=1),1,"No aplica")</f>
        <v>1</v>
      </c>
      <c r="AH1477" s="96">
        <f>AD1477/(AG1477*2)</f>
        <v>1</v>
      </c>
      <c r="AI1477" s="97">
        <f>IF(AG1477=1,AG1477/$AG$1480,"No aplica")</f>
        <v>0.2</v>
      </c>
      <c r="AJ1477" s="97">
        <f>AF1477*AI1477</f>
        <v>0.2</v>
      </c>
      <c r="AK1477" s="97">
        <f>AJ1477*$AE$23</f>
        <v>0.42553191489361702</v>
      </c>
    </row>
    <row r="1478" spans="1:37" ht="25.4" customHeight="1" thickTop="1" thickBot="1" x14ac:dyDescent="0.3">
      <c r="A1478" s="323" t="s">
        <v>1227</v>
      </c>
      <c r="B1478" s="324" t="s">
        <v>1228</v>
      </c>
      <c r="C1478" s="324" t="s">
        <v>1228</v>
      </c>
      <c r="D1478" s="324" t="s">
        <v>1228</v>
      </c>
      <c r="E1478" s="324" t="s">
        <v>1228</v>
      </c>
      <c r="F1478" s="324" t="s">
        <v>1228</v>
      </c>
      <c r="G1478" s="324" t="s">
        <v>1228</v>
      </c>
      <c r="H1478" s="324" t="s">
        <v>1228</v>
      </c>
      <c r="I1478" s="324" t="s">
        <v>1228</v>
      </c>
      <c r="J1478" s="324" t="s">
        <v>1228</v>
      </c>
      <c r="K1478" s="324" t="s">
        <v>1228</v>
      </c>
      <c r="L1478" s="324" t="s">
        <v>1228</v>
      </c>
      <c r="M1478" s="324" t="s">
        <v>1228</v>
      </c>
      <c r="N1478" s="324" t="s">
        <v>1228</v>
      </c>
      <c r="O1478" s="324" t="s">
        <v>1228</v>
      </c>
      <c r="P1478" s="324" t="s">
        <v>1228</v>
      </c>
      <c r="Q1478" s="324"/>
      <c r="R1478" s="324"/>
      <c r="S1478" s="324"/>
      <c r="T1478" s="324"/>
      <c r="U1478" s="324"/>
      <c r="V1478" s="324"/>
      <c r="W1478" s="324"/>
      <c r="X1478" s="324"/>
      <c r="Y1478" s="324"/>
      <c r="Z1478" s="324"/>
      <c r="AA1478" s="324"/>
      <c r="AB1478" s="324"/>
      <c r="AC1478" s="325"/>
      <c r="AD1478" s="94">
        <f>'Art. 121'!AF1418</f>
        <v>2</v>
      </c>
      <c r="AE1478" s="95">
        <f>IF(AG1478=1,AK1478,AG1478)</f>
        <v>0.42553191489361702</v>
      </c>
      <c r="AF1478">
        <f>AD1478/2</f>
        <v>1</v>
      </c>
      <c r="AG1478" s="92">
        <f>IF(AND(AF1478&gt;=0,AF1478&lt;=1),1,"No aplica")</f>
        <v>1</v>
      </c>
      <c r="AH1478" s="96">
        <f>AD1478/(AG1478*2)</f>
        <v>1</v>
      </c>
      <c r="AI1478" s="97">
        <f>IF(AG1478=1,AG1478/$AG$1480,"No aplica")</f>
        <v>0.2</v>
      </c>
      <c r="AJ1478" s="97">
        <f>AF1478*AI1478</f>
        <v>0.2</v>
      </c>
      <c r="AK1478" s="97">
        <f>AJ1478*$AE$23</f>
        <v>0.42553191489361702</v>
      </c>
    </row>
    <row r="1479" spans="1:37" ht="25.4" customHeight="1" thickTop="1" thickBot="1" x14ac:dyDescent="0.3">
      <c r="A1479" s="323" t="s">
        <v>1229</v>
      </c>
      <c r="B1479" s="324" t="s">
        <v>1230</v>
      </c>
      <c r="C1479" s="324" t="s">
        <v>1230</v>
      </c>
      <c r="D1479" s="324" t="s">
        <v>1230</v>
      </c>
      <c r="E1479" s="324" t="s">
        <v>1230</v>
      </c>
      <c r="F1479" s="324" t="s">
        <v>1230</v>
      </c>
      <c r="G1479" s="324" t="s">
        <v>1230</v>
      </c>
      <c r="H1479" s="324" t="s">
        <v>1230</v>
      </c>
      <c r="I1479" s="324" t="s">
        <v>1230</v>
      </c>
      <c r="J1479" s="324" t="s">
        <v>1230</v>
      </c>
      <c r="K1479" s="324" t="s">
        <v>1230</v>
      </c>
      <c r="L1479" s="324" t="s">
        <v>1230</v>
      </c>
      <c r="M1479" s="324" t="s">
        <v>1230</v>
      </c>
      <c r="N1479" s="324" t="s">
        <v>1230</v>
      </c>
      <c r="O1479" s="324" t="s">
        <v>1230</v>
      </c>
      <c r="P1479" s="324" t="s">
        <v>1230</v>
      </c>
      <c r="Q1479" s="324"/>
      <c r="R1479" s="324"/>
      <c r="S1479" s="324"/>
      <c r="T1479" s="324"/>
      <c r="U1479" s="324"/>
      <c r="V1479" s="324"/>
      <c r="W1479" s="324"/>
      <c r="X1479" s="324"/>
      <c r="Y1479" s="324"/>
      <c r="Z1479" s="324"/>
      <c r="AA1479" s="324"/>
      <c r="AB1479" s="324"/>
      <c r="AC1479" s="325"/>
      <c r="AD1479" s="94">
        <f>'Art. 121'!AF1419</f>
        <v>2</v>
      </c>
      <c r="AE1479" s="95">
        <f>IF(AG1479=1,AK1479,AG1479)</f>
        <v>0.42553191489361702</v>
      </c>
      <c r="AF1479">
        <f>AD1479/2</f>
        <v>1</v>
      </c>
      <c r="AG1479" s="92">
        <f>IF(AND(AF1479&gt;=0,AF1479&lt;=1),1,"No aplica")</f>
        <v>1</v>
      </c>
      <c r="AH1479" s="96">
        <f>AD1479/(AG1479*2)</f>
        <v>1</v>
      </c>
      <c r="AI1479" s="97">
        <f>IF(AG1479=1,AG1479/$AG$1480,"No aplica")</f>
        <v>0.2</v>
      </c>
      <c r="AJ1479" s="97">
        <f>AF1479*AI1479</f>
        <v>0.2</v>
      </c>
      <c r="AK1479" s="97">
        <f>AJ1479*$AE$23</f>
        <v>0.42553191489361702</v>
      </c>
    </row>
    <row r="1480" spans="1:37" ht="25.4" customHeight="1" thickTop="1" x14ac:dyDescent="0.25">
      <c r="A1480" s="321" t="s">
        <v>2136</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5">
        <f>SUM(AE1473:AE1479)</f>
        <v>2.1276595744680851</v>
      </c>
      <c r="AF1480" s="65"/>
      <c r="AG1480" s="98">
        <f>SUM(AG1475:AG1479)</f>
        <v>5</v>
      </c>
      <c r="AH1480" s="99"/>
      <c r="AI1480" s="100"/>
      <c r="AJ1480" s="100"/>
      <c r="AK1480" s="100"/>
    </row>
    <row r="1481" spans="1:37" ht="25.4" customHeight="1" x14ac:dyDescent="0.25">
      <c r="A1481" s="308" t="s">
        <v>2137</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1231</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2" t="s">
        <v>76</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69" t="s">
        <v>99</v>
      </c>
      <c r="AE1487" s="113" t="s">
        <v>9</v>
      </c>
      <c r="AF1487" s="92" t="s">
        <v>1988</v>
      </c>
      <c r="AG1487" s="92" t="s">
        <v>1989</v>
      </c>
      <c r="AH1487" s="92" t="s">
        <v>1990</v>
      </c>
      <c r="AI1487" s="93" t="s">
        <v>1991</v>
      </c>
      <c r="AJ1487" s="92"/>
      <c r="AK1487" s="93" t="s">
        <v>1992</v>
      </c>
    </row>
    <row r="1488" spans="1:37" ht="25.4" customHeight="1" thickTop="1" thickBot="1" x14ac:dyDescent="0.3">
      <c r="A1488" s="323" t="s">
        <v>1233</v>
      </c>
      <c r="B1488" s="324" t="s">
        <v>1061</v>
      </c>
      <c r="C1488" s="324" t="s">
        <v>1061</v>
      </c>
      <c r="D1488" s="324" t="s">
        <v>1061</v>
      </c>
      <c r="E1488" s="324" t="s">
        <v>1061</v>
      </c>
      <c r="F1488" s="324" t="s">
        <v>1061</v>
      </c>
      <c r="G1488" s="324" t="s">
        <v>1061</v>
      </c>
      <c r="H1488" s="324" t="s">
        <v>1061</v>
      </c>
      <c r="I1488" s="324" t="s">
        <v>1061</v>
      </c>
      <c r="J1488" s="324" t="s">
        <v>1061</v>
      </c>
      <c r="K1488" s="324" t="s">
        <v>1061</v>
      </c>
      <c r="L1488" s="324" t="s">
        <v>1061</v>
      </c>
      <c r="M1488" s="324" t="s">
        <v>1061</v>
      </c>
      <c r="N1488" s="324" t="s">
        <v>1061</v>
      </c>
      <c r="O1488" s="324" t="s">
        <v>1061</v>
      </c>
      <c r="P1488" s="324" t="s">
        <v>1061</v>
      </c>
      <c r="Q1488" s="324"/>
      <c r="R1488" s="324"/>
      <c r="S1488" s="324"/>
      <c r="T1488" s="324"/>
      <c r="U1488" s="324"/>
      <c r="V1488" s="324"/>
      <c r="W1488" s="324"/>
      <c r="X1488" s="324"/>
      <c r="Y1488" s="324"/>
      <c r="Z1488" s="324"/>
      <c r="AA1488" s="324"/>
      <c r="AB1488" s="324"/>
      <c r="AC1488" s="325"/>
      <c r="AD1488" s="94">
        <f>'Art. 121'!AF1428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4" customHeight="1" thickTop="1" thickBot="1" x14ac:dyDescent="0.3">
      <c r="A1489" s="323" t="s">
        <v>1062</v>
      </c>
      <c r="B1489" s="324" t="s">
        <v>1063</v>
      </c>
      <c r="C1489" s="324" t="s">
        <v>1063</v>
      </c>
      <c r="D1489" s="324" t="s">
        <v>1063</v>
      </c>
      <c r="E1489" s="324" t="s">
        <v>1063</v>
      </c>
      <c r="F1489" s="324" t="s">
        <v>1063</v>
      </c>
      <c r="G1489" s="324" t="s">
        <v>1063</v>
      </c>
      <c r="H1489" s="324" t="s">
        <v>1063</v>
      </c>
      <c r="I1489" s="324" t="s">
        <v>1063</v>
      </c>
      <c r="J1489" s="324" t="s">
        <v>1063</v>
      </c>
      <c r="K1489" s="324" t="s">
        <v>1063</v>
      </c>
      <c r="L1489" s="324" t="s">
        <v>1063</v>
      </c>
      <c r="M1489" s="324" t="s">
        <v>1063</v>
      </c>
      <c r="N1489" s="324" t="s">
        <v>1063</v>
      </c>
      <c r="O1489" s="324" t="s">
        <v>1063</v>
      </c>
      <c r="P1489" s="324" t="s">
        <v>1063</v>
      </c>
      <c r="Q1489" s="324"/>
      <c r="R1489" s="324"/>
      <c r="S1489" s="324"/>
      <c r="T1489" s="324"/>
      <c r="U1489" s="324"/>
      <c r="V1489" s="324"/>
      <c r="W1489" s="324"/>
      <c r="X1489" s="324"/>
      <c r="Y1489" s="324"/>
      <c r="Z1489" s="324"/>
      <c r="AA1489" s="324"/>
      <c r="AB1489" s="324"/>
      <c r="AC1489" s="325"/>
      <c r="AD1489" s="94">
        <f>'Art. 121'!AF1429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4" customHeight="1" thickTop="1" thickBot="1" x14ac:dyDescent="0.3">
      <c r="A1490" s="323" t="s">
        <v>1234</v>
      </c>
      <c r="B1490" s="324" t="s">
        <v>1235</v>
      </c>
      <c r="C1490" s="324" t="s">
        <v>1235</v>
      </c>
      <c r="D1490" s="324" t="s">
        <v>1235</v>
      </c>
      <c r="E1490" s="324" t="s">
        <v>1235</v>
      </c>
      <c r="F1490" s="324" t="s">
        <v>1235</v>
      </c>
      <c r="G1490" s="324" t="s">
        <v>1235</v>
      </c>
      <c r="H1490" s="324" t="s">
        <v>1235</v>
      </c>
      <c r="I1490" s="324" t="s">
        <v>1235</v>
      </c>
      <c r="J1490" s="324" t="s">
        <v>1235</v>
      </c>
      <c r="K1490" s="324" t="s">
        <v>1235</v>
      </c>
      <c r="L1490" s="324" t="s">
        <v>1235</v>
      </c>
      <c r="M1490" s="324" t="s">
        <v>1235</v>
      </c>
      <c r="N1490" s="324" t="s">
        <v>1235</v>
      </c>
      <c r="O1490" s="324" t="s">
        <v>1235</v>
      </c>
      <c r="P1490" s="324" t="s">
        <v>1235</v>
      </c>
      <c r="Q1490" s="324"/>
      <c r="R1490" s="324"/>
      <c r="S1490" s="324"/>
      <c r="T1490" s="324"/>
      <c r="U1490" s="324"/>
      <c r="V1490" s="324"/>
      <c r="W1490" s="324"/>
      <c r="X1490" s="324"/>
      <c r="Y1490" s="324"/>
      <c r="Z1490" s="324"/>
      <c r="AA1490" s="324"/>
      <c r="AB1490" s="324"/>
      <c r="AC1490" s="325"/>
      <c r="AD1490" s="94">
        <f>'Art. 121'!AF1430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4" customHeight="1" thickTop="1" thickBot="1" x14ac:dyDescent="0.3">
      <c r="A1491" s="323" t="s">
        <v>1236</v>
      </c>
      <c r="B1491" s="324" t="s">
        <v>1237</v>
      </c>
      <c r="C1491" s="324" t="s">
        <v>1237</v>
      </c>
      <c r="D1491" s="324" t="s">
        <v>1237</v>
      </c>
      <c r="E1491" s="324" t="s">
        <v>1237</v>
      </c>
      <c r="F1491" s="324" t="s">
        <v>1237</v>
      </c>
      <c r="G1491" s="324" t="s">
        <v>1237</v>
      </c>
      <c r="H1491" s="324" t="s">
        <v>1237</v>
      </c>
      <c r="I1491" s="324" t="s">
        <v>1237</v>
      </c>
      <c r="J1491" s="324" t="s">
        <v>1237</v>
      </c>
      <c r="K1491" s="324" t="s">
        <v>1237</v>
      </c>
      <c r="L1491" s="324" t="s">
        <v>1237</v>
      </c>
      <c r="M1491" s="324" t="s">
        <v>1237</v>
      </c>
      <c r="N1491" s="324" t="s">
        <v>1237</v>
      </c>
      <c r="O1491" s="324" t="s">
        <v>1237</v>
      </c>
      <c r="P1491" s="324" t="s">
        <v>1237</v>
      </c>
      <c r="Q1491" s="324"/>
      <c r="R1491" s="324"/>
      <c r="S1491" s="324"/>
      <c r="T1491" s="324"/>
      <c r="U1491" s="324"/>
      <c r="V1491" s="324"/>
      <c r="W1491" s="324"/>
      <c r="X1491" s="324"/>
      <c r="Y1491" s="324"/>
      <c r="Z1491" s="324"/>
      <c r="AA1491" s="324"/>
      <c r="AB1491" s="324"/>
      <c r="AC1491" s="325"/>
      <c r="AD1491" s="94">
        <f>'Art. 121'!AF1431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4" customHeight="1" thickTop="1" thickBot="1" x14ac:dyDescent="0.3">
      <c r="A1492" s="323" t="s">
        <v>1238</v>
      </c>
      <c r="B1492" s="324" t="s">
        <v>1239</v>
      </c>
      <c r="C1492" s="324" t="s">
        <v>1239</v>
      </c>
      <c r="D1492" s="324" t="s">
        <v>1239</v>
      </c>
      <c r="E1492" s="324" t="s">
        <v>1239</v>
      </c>
      <c r="F1492" s="324" t="s">
        <v>1239</v>
      </c>
      <c r="G1492" s="324" t="s">
        <v>1239</v>
      </c>
      <c r="H1492" s="324" t="s">
        <v>1239</v>
      </c>
      <c r="I1492" s="324" t="s">
        <v>1239</v>
      </c>
      <c r="J1492" s="324" t="s">
        <v>1239</v>
      </c>
      <c r="K1492" s="324" t="s">
        <v>1239</v>
      </c>
      <c r="L1492" s="324" t="s">
        <v>1239</v>
      </c>
      <c r="M1492" s="324" t="s">
        <v>1239</v>
      </c>
      <c r="N1492" s="324" t="s">
        <v>1239</v>
      </c>
      <c r="O1492" s="324" t="s">
        <v>1239</v>
      </c>
      <c r="P1492" s="324" t="s">
        <v>1239</v>
      </c>
      <c r="Q1492" s="324"/>
      <c r="R1492" s="324"/>
      <c r="S1492" s="324"/>
      <c r="T1492" s="324"/>
      <c r="U1492" s="324"/>
      <c r="V1492" s="324"/>
      <c r="W1492" s="324"/>
      <c r="X1492" s="324"/>
      <c r="Y1492" s="324"/>
      <c r="Z1492" s="324"/>
      <c r="AA1492" s="324"/>
      <c r="AB1492" s="324"/>
      <c r="AC1492" s="325"/>
      <c r="AD1492" s="94">
        <f>'Art. 121'!AF1432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4" customHeight="1" thickTop="1" thickBot="1" x14ac:dyDescent="0.3">
      <c r="A1493" s="323" t="s">
        <v>1240</v>
      </c>
      <c r="B1493" s="324" t="s">
        <v>1241</v>
      </c>
      <c r="C1493" s="324" t="s">
        <v>1241</v>
      </c>
      <c r="D1493" s="324" t="s">
        <v>1241</v>
      </c>
      <c r="E1493" s="324" t="s">
        <v>1241</v>
      </c>
      <c r="F1493" s="324" t="s">
        <v>1241</v>
      </c>
      <c r="G1493" s="324" t="s">
        <v>1241</v>
      </c>
      <c r="H1493" s="324" t="s">
        <v>1241</v>
      </c>
      <c r="I1493" s="324" t="s">
        <v>1241</v>
      </c>
      <c r="J1493" s="324" t="s">
        <v>1241</v>
      </c>
      <c r="K1493" s="324" t="s">
        <v>1241</v>
      </c>
      <c r="L1493" s="324" t="s">
        <v>1241</v>
      </c>
      <c r="M1493" s="324" t="s">
        <v>1241</v>
      </c>
      <c r="N1493" s="324" t="s">
        <v>1241</v>
      </c>
      <c r="O1493" s="324" t="s">
        <v>1241</v>
      </c>
      <c r="P1493" s="324" t="s">
        <v>1241</v>
      </c>
      <c r="Q1493" s="324"/>
      <c r="R1493" s="324"/>
      <c r="S1493" s="324"/>
      <c r="T1493" s="324"/>
      <c r="U1493" s="324"/>
      <c r="V1493" s="324"/>
      <c r="W1493" s="324"/>
      <c r="X1493" s="324"/>
      <c r="Y1493" s="324"/>
      <c r="Z1493" s="324"/>
      <c r="AA1493" s="324"/>
      <c r="AB1493" s="324"/>
      <c r="AC1493" s="325"/>
      <c r="AD1493" s="94">
        <f>'Art. 121'!AF1433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4" customHeight="1" thickTop="1" thickBot="1" x14ac:dyDescent="0.3">
      <c r="A1494" s="323" t="s">
        <v>1242</v>
      </c>
      <c r="B1494" s="324" t="s">
        <v>1241</v>
      </c>
      <c r="C1494" s="324" t="s">
        <v>1241</v>
      </c>
      <c r="D1494" s="324" t="s">
        <v>1241</v>
      </c>
      <c r="E1494" s="324" t="s">
        <v>1241</v>
      </c>
      <c r="F1494" s="324" t="s">
        <v>1241</v>
      </c>
      <c r="G1494" s="324" t="s">
        <v>1241</v>
      </c>
      <c r="H1494" s="324" t="s">
        <v>1241</v>
      </c>
      <c r="I1494" s="324" t="s">
        <v>1241</v>
      </c>
      <c r="J1494" s="324" t="s">
        <v>1241</v>
      </c>
      <c r="K1494" s="324" t="s">
        <v>1241</v>
      </c>
      <c r="L1494" s="324" t="s">
        <v>1241</v>
      </c>
      <c r="M1494" s="324" t="s">
        <v>1241</v>
      </c>
      <c r="N1494" s="324" t="s">
        <v>1241</v>
      </c>
      <c r="O1494" s="324" t="s">
        <v>1241</v>
      </c>
      <c r="P1494" s="324" t="s">
        <v>1241</v>
      </c>
      <c r="Q1494" s="324"/>
      <c r="R1494" s="324"/>
      <c r="S1494" s="324"/>
      <c r="T1494" s="324"/>
      <c r="U1494" s="324"/>
      <c r="V1494" s="324"/>
      <c r="W1494" s="324"/>
      <c r="X1494" s="324"/>
      <c r="Y1494" s="324"/>
      <c r="Z1494" s="324"/>
      <c r="AA1494" s="324"/>
      <c r="AB1494" s="324"/>
      <c r="AC1494" s="325"/>
      <c r="AD1494" s="94">
        <f>'Art. 121'!AF1434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4" customHeight="1" thickTop="1" thickBot="1" x14ac:dyDescent="0.3">
      <c r="A1495" s="323" t="s">
        <v>1243</v>
      </c>
      <c r="B1495" s="324" t="s">
        <v>1244</v>
      </c>
      <c r="C1495" s="324" t="s">
        <v>1244</v>
      </c>
      <c r="D1495" s="324" t="s">
        <v>1244</v>
      </c>
      <c r="E1495" s="324" t="s">
        <v>1244</v>
      </c>
      <c r="F1495" s="324" t="s">
        <v>1244</v>
      </c>
      <c r="G1495" s="324" t="s">
        <v>1244</v>
      </c>
      <c r="H1495" s="324" t="s">
        <v>1244</v>
      </c>
      <c r="I1495" s="324" t="s">
        <v>1244</v>
      </c>
      <c r="J1495" s="324" t="s">
        <v>1244</v>
      </c>
      <c r="K1495" s="324" t="s">
        <v>1244</v>
      </c>
      <c r="L1495" s="324" t="s">
        <v>1244</v>
      </c>
      <c r="M1495" s="324" t="s">
        <v>1244</v>
      </c>
      <c r="N1495" s="324" t="s">
        <v>1244</v>
      </c>
      <c r="O1495" s="324" t="s">
        <v>1244</v>
      </c>
      <c r="P1495" s="324" t="s">
        <v>1244</v>
      </c>
      <c r="Q1495" s="324"/>
      <c r="R1495" s="324"/>
      <c r="S1495" s="324"/>
      <c r="T1495" s="324"/>
      <c r="U1495" s="324"/>
      <c r="V1495" s="324"/>
      <c r="W1495" s="324"/>
      <c r="X1495" s="324"/>
      <c r="Y1495" s="324"/>
      <c r="Z1495" s="324"/>
      <c r="AA1495" s="324"/>
      <c r="AB1495" s="324"/>
      <c r="AC1495" s="325"/>
      <c r="AD1495" s="94">
        <f>'Art. 121'!AF1435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4" customHeight="1" thickTop="1" thickBot="1" x14ac:dyDescent="0.3">
      <c r="A1496" s="323" t="s">
        <v>1245</v>
      </c>
      <c r="B1496" s="324" t="s">
        <v>1246</v>
      </c>
      <c r="C1496" s="324" t="s">
        <v>1246</v>
      </c>
      <c r="D1496" s="324" t="s">
        <v>1246</v>
      </c>
      <c r="E1496" s="324" t="s">
        <v>1246</v>
      </c>
      <c r="F1496" s="324" t="s">
        <v>1246</v>
      </c>
      <c r="G1496" s="324" t="s">
        <v>1246</v>
      </c>
      <c r="H1496" s="324" t="s">
        <v>1246</v>
      </c>
      <c r="I1496" s="324" t="s">
        <v>1246</v>
      </c>
      <c r="J1496" s="324" t="s">
        <v>1246</v>
      </c>
      <c r="K1496" s="324" t="s">
        <v>1246</v>
      </c>
      <c r="L1496" s="324" t="s">
        <v>1246</v>
      </c>
      <c r="M1496" s="324" t="s">
        <v>1246</v>
      </c>
      <c r="N1496" s="324" t="s">
        <v>1246</v>
      </c>
      <c r="O1496" s="324" t="s">
        <v>1246</v>
      </c>
      <c r="P1496" s="324" t="s">
        <v>1246</v>
      </c>
      <c r="Q1496" s="324"/>
      <c r="R1496" s="324"/>
      <c r="S1496" s="324"/>
      <c r="T1496" s="324"/>
      <c r="U1496" s="324"/>
      <c r="V1496" s="324"/>
      <c r="W1496" s="324"/>
      <c r="X1496" s="324"/>
      <c r="Y1496" s="324"/>
      <c r="Z1496" s="324"/>
      <c r="AA1496" s="324"/>
      <c r="AB1496" s="324"/>
      <c r="AC1496" s="325"/>
      <c r="AD1496" s="94">
        <f>'Art. 121'!AF1436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4" customHeight="1" thickTop="1" thickBot="1" x14ac:dyDescent="0.3">
      <c r="A1497" s="323" t="s">
        <v>1247</v>
      </c>
      <c r="B1497" s="324" t="s">
        <v>1248</v>
      </c>
      <c r="C1497" s="324" t="s">
        <v>1248</v>
      </c>
      <c r="D1497" s="324" t="s">
        <v>1248</v>
      </c>
      <c r="E1497" s="324" t="s">
        <v>1248</v>
      </c>
      <c r="F1497" s="324" t="s">
        <v>1248</v>
      </c>
      <c r="G1497" s="324" t="s">
        <v>1248</v>
      </c>
      <c r="H1497" s="324" t="s">
        <v>1248</v>
      </c>
      <c r="I1497" s="324" t="s">
        <v>1248</v>
      </c>
      <c r="J1497" s="324" t="s">
        <v>1248</v>
      </c>
      <c r="K1497" s="324" t="s">
        <v>1248</v>
      </c>
      <c r="L1497" s="324" t="s">
        <v>1248</v>
      </c>
      <c r="M1497" s="324" t="s">
        <v>1248</v>
      </c>
      <c r="N1497" s="324" t="s">
        <v>1248</v>
      </c>
      <c r="O1497" s="324" t="s">
        <v>1248</v>
      </c>
      <c r="P1497" s="324" t="s">
        <v>1248</v>
      </c>
      <c r="Q1497" s="324"/>
      <c r="R1497" s="324"/>
      <c r="S1497" s="324"/>
      <c r="T1497" s="324"/>
      <c r="U1497" s="324"/>
      <c r="V1497" s="324"/>
      <c r="W1497" s="324"/>
      <c r="X1497" s="324"/>
      <c r="Y1497" s="324"/>
      <c r="Z1497" s="324"/>
      <c r="AA1497" s="324"/>
      <c r="AB1497" s="324"/>
      <c r="AC1497" s="325"/>
      <c r="AD1497" s="94">
        <f>'Art. 121'!AF1437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4" customHeight="1" thickTop="1" thickBot="1" x14ac:dyDescent="0.3">
      <c r="A1498" s="323" t="s">
        <v>1249</v>
      </c>
      <c r="B1498" s="324" t="s">
        <v>1250</v>
      </c>
      <c r="C1498" s="324" t="s">
        <v>1250</v>
      </c>
      <c r="D1498" s="324" t="s">
        <v>1250</v>
      </c>
      <c r="E1498" s="324" t="s">
        <v>1250</v>
      </c>
      <c r="F1498" s="324" t="s">
        <v>1250</v>
      </c>
      <c r="G1498" s="324" t="s">
        <v>1250</v>
      </c>
      <c r="H1498" s="324" t="s">
        <v>1250</v>
      </c>
      <c r="I1498" s="324" t="s">
        <v>1250</v>
      </c>
      <c r="J1498" s="324" t="s">
        <v>1250</v>
      </c>
      <c r="K1498" s="324" t="s">
        <v>1250</v>
      </c>
      <c r="L1498" s="324" t="s">
        <v>1250</v>
      </c>
      <c r="M1498" s="324" t="s">
        <v>1250</v>
      </c>
      <c r="N1498" s="324" t="s">
        <v>1250</v>
      </c>
      <c r="O1498" s="324" t="s">
        <v>1250</v>
      </c>
      <c r="P1498" s="324" t="s">
        <v>1250</v>
      </c>
      <c r="Q1498" s="324"/>
      <c r="R1498" s="324"/>
      <c r="S1498" s="324"/>
      <c r="T1498" s="324"/>
      <c r="U1498" s="324"/>
      <c r="V1498" s="324"/>
      <c r="W1498" s="324"/>
      <c r="X1498" s="324"/>
      <c r="Y1498" s="324"/>
      <c r="Z1498" s="324"/>
      <c r="AA1498" s="324"/>
      <c r="AB1498" s="324"/>
      <c r="AC1498" s="325"/>
      <c r="AD1498" s="94">
        <f>'Art. 121'!AF1438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4" customHeight="1" thickTop="1" thickBot="1" x14ac:dyDescent="0.3">
      <c r="A1499" s="323" t="s">
        <v>1251</v>
      </c>
      <c r="B1499" s="324" t="s">
        <v>1252</v>
      </c>
      <c r="C1499" s="324" t="s">
        <v>1252</v>
      </c>
      <c r="D1499" s="324" t="s">
        <v>1252</v>
      </c>
      <c r="E1499" s="324" t="s">
        <v>1252</v>
      </c>
      <c r="F1499" s="324" t="s">
        <v>1252</v>
      </c>
      <c r="G1499" s="324" t="s">
        <v>1252</v>
      </c>
      <c r="H1499" s="324" t="s">
        <v>1252</v>
      </c>
      <c r="I1499" s="324" t="s">
        <v>1252</v>
      </c>
      <c r="J1499" s="324" t="s">
        <v>1252</v>
      </c>
      <c r="K1499" s="324" t="s">
        <v>1252</v>
      </c>
      <c r="L1499" s="324" t="s">
        <v>1252</v>
      </c>
      <c r="M1499" s="324" t="s">
        <v>1252</v>
      </c>
      <c r="N1499" s="324" t="s">
        <v>1252</v>
      </c>
      <c r="O1499" s="324" t="s">
        <v>1252</v>
      </c>
      <c r="P1499" s="324" t="s">
        <v>1252</v>
      </c>
      <c r="Q1499" s="324"/>
      <c r="R1499" s="324"/>
      <c r="S1499" s="324"/>
      <c r="T1499" s="324"/>
      <c r="U1499" s="324"/>
      <c r="V1499" s="324"/>
      <c r="W1499" s="324"/>
      <c r="X1499" s="324"/>
      <c r="Y1499" s="324"/>
      <c r="Z1499" s="324"/>
      <c r="AA1499" s="324"/>
      <c r="AB1499" s="324"/>
      <c r="AC1499" s="325"/>
      <c r="AD1499" s="94">
        <f>'Art. 121'!AF1439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4" customHeight="1" thickTop="1" thickBot="1" x14ac:dyDescent="0.3">
      <c r="A1500" s="323" t="s">
        <v>1253</v>
      </c>
      <c r="B1500" s="324" t="s">
        <v>1254</v>
      </c>
      <c r="C1500" s="324" t="s">
        <v>1254</v>
      </c>
      <c r="D1500" s="324" t="s">
        <v>1254</v>
      </c>
      <c r="E1500" s="324" t="s">
        <v>1254</v>
      </c>
      <c r="F1500" s="324" t="s">
        <v>1254</v>
      </c>
      <c r="G1500" s="324" t="s">
        <v>1254</v>
      </c>
      <c r="H1500" s="324" t="s">
        <v>1254</v>
      </c>
      <c r="I1500" s="324" t="s">
        <v>1254</v>
      </c>
      <c r="J1500" s="324" t="s">
        <v>1254</v>
      </c>
      <c r="K1500" s="324" t="s">
        <v>1254</v>
      </c>
      <c r="L1500" s="324" t="s">
        <v>1254</v>
      </c>
      <c r="M1500" s="324" t="s">
        <v>1254</v>
      </c>
      <c r="N1500" s="324" t="s">
        <v>1254</v>
      </c>
      <c r="O1500" s="324" t="s">
        <v>1254</v>
      </c>
      <c r="P1500" s="324" t="s">
        <v>1254</v>
      </c>
      <c r="Q1500" s="324"/>
      <c r="R1500" s="324"/>
      <c r="S1500" s="324"/>
      <c r="T1500" s="324"/>
      <c r="U1500" s="324"/>
      <c r="V1500" s="324"/>
      <c r="W1500" s="324"/>
      <c r="X1500" s="324"/>
      <c r="Y1500" s="324"/>
      <c r="Z1500" s="324"/>
      <c r="AA1500" s="324"/>
      <c r="AB1500" s="324"/>
      <c r="AC1500" s="325"/>
      <c r="AD1500" s="94">
        <f>'Art. 121'!AF1440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4" customHeight="1" thickTop="1" thickBot="1" x14ac:dyDescent="0.3">
      <c r="A1501" s="323" t="s">
        <v>1255</v>
      </c>
      <c r="B1501" s="324" t="s">
        <v>1256</v>
      </c>
      <c r="C1501" s="324" t="s">
        <v>1256</v>
      </c>
      <c r="D1501" s="324" t="s">
        <v>1256</v>
      </c>
      <c r="E1501" s="324" t="s">
        <v>1256</v>
      </c>
      <c r="F1501" s="324" t="s">
        <v>1256</v>
      </c>
      <c r="G1501" s="324" t="s">
        <v>1256</v>
      </c>
      <c r="H1501" s="324" t="s">
        <v>1256</v>
      </c>
      <c r="I1501" s="324" t="s">
        <v>1256</v>
      </c>
      <c r="J1501" s="324" t="s">
        <v>1256</v>
      </c>
      <c r="K1501" s="324" t="s">
        <v>1256</v>
      </c>
      <c r="L1501" s="324" t="s">
        <v>1256</v>
      </c>
      <c r="M1501" s="324" t="s">
        <v>1256</v>
      </c>
      <c r="N1501" s="324" t="s">
        <v>1256</v>
      </c>
      <c r="O1501" s="324" t="s">
        <v>1256</v>
      </c>
      <c r="P1501" s="324" t="s">
        <v>1256</v>
      </c>
      <c r="Q1501" s="324"/>
      <c r="R1501" s="324"/>
      <c r="S1501" s="324"/>
      <c r="T1501" s="324"/>
      <c r="U1501" s="324"/>
      <c r="V1501" s="324"/>
      <c r="W1501" s="324"/>
      <c r="X1501" s="324"/>
      <c r="Y1501" s="324"/>
      <c r="Z1501" s="324"/>
      <c r="AA1501" s="324"/>
      <c r="AB1501" s="324"/>
      <c r="AC1501" s="325"/>
      <c r="AD1501" s="94">
        <f>'Art. 121'!AF1441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4" customHeight="1" thickTop="1" thickBot="1" x14ac:dyDescent="0.3">
      <c r="A1502" s="323" t="s">
        <v>1257</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4">
        <f>'Art. 121'!AF1442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4" customHeight="1" thickTop="1" thickBot="1" x14ac:dyDescent="0.3">
      <c r="A1503" s="323" t="s">
        <v>1120</v>
      </c>
      <c r="B1503" s="324" t="s">
        <v>1121</v>
      </c>
      <c r="C1503" s="324" t="s">
        <v>1121</v>
      </c>
      <c r="D1503" s="324" t="s">
        <v>1121</v>
      </c>
      <c r="E1503" s="324" t="s">
        <v>1121</v>
      </c>
      <c r="F1503" s="324" t="s">
        <v>1121</v>
      </c>
      <c r="G1503" s="324" t="s">
        <v>1121</v>
      </c>
      <c r="H1503" s="324" t="s">
        <v>1121</v>
      </c>
      <c r="I1503" s="324" t="s">
        <v>1121</v>
      </c>
      <c r="J1503" s="324" t="s">
        <v>1121</v>
      </c>
      <c r="K1503" s="324" t="s">
        <v>1121</v>
      </c>
      <c r="L1503" s="324" t="s">
        <v>1121</v>
      </c>
      <c r="M1503" s="324" t="s">
        <v>1121</v>
      </c>
      <c r="N1503" s="324" t="s">
        <v>1121</v>
      </c>
      <c r="O1503" s="324" t="s">
        <v>1121</v>
      </c>
      <c r="P1503" s="324" t="s">
        <v>1121</v>
      </c>
      <c r="Q1503" s="324"/>
      <c r="R1503" s="324"/>
      <c r="S1503" s="324"/>
      <c r="T1503" s="324"/>
      <c r="U1503" s="324"/>
      <c r="V1503" s="324"/>
      <c r="W1503" s="324"/>
      <c r="X1503" s="324"/>
      <c r="Y1503" s="324"/>
      <c r="Z1503" s="324"/>
      <c r="AA1503" s="324"/>
      <c r="AB1503" s="324"/>
      <c r="AC1503" s="325"/>
      <c r="AD1503" s="94">
        <f>'Art. 121'!AF1443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4" customHeight="1" thickTop="1" thickBot="1" x14ac:dyDescent="0.3">
      <c r="A1504" s="323" t="s">
        <v>1258</v>
      </c>
      <c r="B1504" s="324" t="s">
        <v>1259</v>
      </c>
      <c r="C1504" s="324" t="s">
        <v>1259</v>
      </c>
      <c r="D1504" s="324" t="s">
        <v>1259</v>
      </c>
      <c r="E1504" s="324" t="s">
        <v>1259</v>
      </c>
      <c r="F1504" s="324" t="s">
        <v>1259</v>
      </c>
      <c r="G1504" s="324" t="s">
        <v>1259</v>
      </c>
      <c r="H1504" s="324" t="s">
        <v>1259</v>
      </c>
      <c r="I1504" s="324" t="s">
        <v>1259</v>
      </c>
      <c r="J1504" s="324" t="s">
        <v>1259</v>
      </c>
      <c r="K1504" s="324" t="s">
        <v>1259</v>
      </c>
      <c r="L1504" s="324" t="s">
        <v>1259</v>
      </c>
      <c r="M1504" s="324" t="s">
        <v>1259</v>
      </c>
      <c r="N1504" s="324" t="s">
        <v>1259</v>
      </c>
      <c r="O1504" s="324" t="s">
        <v>1259</v>
      </c>
      <c r="P1504" s="324" t="s">
        <v>1259</v>
      </c>
      <c r="Q1504" s="324"/>
      <c r="R1504" s="324"/>
      <c r="S1504" s="324"/>
      <c r="T1504" s="324"/>
      <c r="U1504" s="324"/>
      <c r="V1504" s="324"/>
      <c r="W1504" s="324"/>
      <c r="X1504" s="324"/>
      <c r="Y1504" s="324"/>
      <c r="Z1504" s="324"/>
      <c r="AA1504" s="324"/>
      <c r="AB1504" s="324"/>
      <c r="AC1504" s="325"/>
      <c r="AD1504" s="94">
        <f>'Art. 121'!AF1444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4" customHeight="1" thickTop="1" thickBot="1" x14ac:dyDescent="0.3">
      <c r="A1505" s="323" t="s">
        <v>1260</v>
      </c>
      <c r="B1505" s="324" t="s">
        <v>1261</v>
      </c>
      <c r="C1505" s="324" t="s">
        <v>1261</v>
      </c>
      <c r="D1505" s="324" t="s">
        <v>1261</v>
      </c>
      <c r="E1505" s="324" t="s">
        <v>1261</v>
      </c>
      <c r="F1505" s="324" t="s">
        <v>1261</v>
      </c>
      <c r="G1505" s="324" t="s">
        <v>1261</v>
      </c>
      <c r="H1505" s="324" t="s">
        <v>1261</v>
      </c>
      <c r="I1505" s="324" t="s">
        <v>1261</v>
      </c>
      <c r="J1505" s="324" t="s">
        <v>1261</v>
      </c>
      <c r="K1505" s="324" t="s">
        <v>1261</v>
      </c>
      <c r="L1505" s="324" t="s">
        <v>1261</v>
      </c>
      <c r="M1505" s="324" t="s">
        <v>1261</v>
      </c>
      <c r="N1505" s="324" t="s">
        <v>1261</v>
      </c>
      <c r="O1505" s="324" t="s">
        <v>1261</v>
      </c>
      <c r="P1505" s="324" t="s">
        <v>1261</v>
      </c>
      <c r="Q1505" s="324"/>
      <c r="R1505" s="324"/>
      <c r="S1505" s="324"/>
      <c r="T1505" s="324"/>
      <c r="U1505" s="324"/>
      <c r="V1505" s="324"/>
      <c r="W1505" s="324"/>
      <c r="X1505" s="324"/>
      <c r="Y1505" s="324"/>
      <c r="Z1505" s="324"/>
      <c r="AA1505" s="324"/>
      <c r="AB1505" s="324"/>
      <c r="AC1505" s="325"/>
      <c r="AD1505" s="94">
        <f>'Art. 121'!AF1445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4" customHeight="1" thickTop="1" thickBot="1" x14ac:dyDescent="0.3">
      <c r="A1506" s="323" t="s">
        <v>1262</v>
      </c>
      <c r="B1506" s="324" t="s">
        <v>1263</v>
      </c>
      <c r="C1506" s="324" t="s">
        <v>1263</v>
      </c>
      <c r="D1506" s="324" t="s">
        <v>1263</v>
      </c>
      <c r="E1506" s="324" t="s">
        <v>1263</v>
      </c>
      <c r="F1506" s="324" t="s">
        <v>1263</v>
      </c>
      <c r="G1506" s="324" t="s">
        <v>1263</v>
      </c>
      <c r="H1506" s="324" t="s">
        <v>1263</v>
      </c>
      <c r="I1506" s="324" t="s">
        <v>1263</v>
      </c>
      <c r="J1506" s="324" t="s">
        <v>1263</v>
      </c>
      <c r="K1506" s="324" t="s">
        <v>1263</v>
      </c>
      <c r="L1506" s="324" t="s">
        <v>1263</v>
      </c>
      <c r="M1506" s="324" t="s">
        <v>1263</v>
      </c>
      <c r="N1506" s="324" t="s">
        <v>1263</v>
      </c>
      <c r="O1506" s="324" t="s">
        <v>1263</v>
      </c>
      <c r="P1506" s="324" t="s">
        <v>1263</v>
      </c>
      <c r="Q1506" s="324"/>
      <c r="R1506" s="324"/>
      <c r="S1506" s="324"/>
      <c r="T1506" s="324"/>
      <c r="U1506" s="324"/>
      <c r="V1506" s="324"/>
      <c r="W1506" s="324"/>
      <c r="X1506" s="324"/>
      <c r="Y1506" s="324"/>
      <c r="Z1506" s="324"/>
      <c r="AA1506" s="324"/>
      <c r="AB1506" s="324"/>
      <c r="AC1506" s="325"/>
      <c r="AD1506" s="94">
        <f>'Art. 121'!AF1446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4" customHeight="1" thickTop="1" thickBot="1" x14ac:dyDescent="0.3">
      <c r="A1507" s="323" t="s">
        <v>1264</v>
      </c>
      <c r="B1507" s="324" t="s">
        <v>1265</v>
      </c>
      <c r="C1507" s="324" t="s">
        <v>1265</v>
      </c>
      <c r="D1507" s="324" t="s">
        <v>1265</v>
      </c>
      <c r="E1507" s="324" t="s">
        <v>1265</v>
      </c>
      <c r="F1507" s="324" t="s">
        <v>1265</v>
      </c>
      <c r="G1507" s="324" t="s">
        <v>1265</v>
      </c>
      <c r="H1507" s="324" t="s">
        <v>1265</v>
      </c>
      <c r="I1507" s="324" t="s">
        <v>1265</v>
      </c>
      <c r="J1507" s="324" t="s">
        <v>1265</v>
      </c>
      <c r="K1507" s="324" t="s">
        <v>1265</v>
      </c>
      <c r="L1507" s="324" t="s">
        <v>1265</v>
      </c>
      <c r="M1507" s="324" t="s">
        <v>1265</v>
      </c>
      <c r="N1507" s="324" t="s">
        <v>1265</v>
      </c>
      <c r="O1507" s="324" t="s">
        <v>1265</v>
      </c>
      <c r="P1507" s="324" t="s">
        <v>1265</v>
      </c>
      <c r="Q1507" s="324"/>
      <c r="R1507" s="324"/>
      <c r="S1507" s="324"/>
      <c r="T1507" s="324"/>
      <c r="U1507" s="324"/>
      <c r="V1507" s="324"/>
      <c r="W1507" s="324"/>
      <c r="X1507" s="324"/>
      <c r="Y1507" s="324"/>
      <c r="Z1507" s="324"/>
      <c r="AA1507" s="324"/>
      <c r="AB1507" s="324"/>
      <c r="AC1507" s="325"/>
      <c r="AD1507" s="94">
        <f>'Art. 121'!AF1447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4" customHeight="1" thickTop="1" thickBot="1" x14ac:dyDescent="0.3">
      <c r="A1508" s="323" t="s">
        <v>1266</v>
      </c>
      <c r="B1508" s="324" t="s">
        <v>1267</v>
      </c>
      <c r="C1508" s="324" t="s">
        <v>1267</v>
      </c>
      <c r="D1508" s="324" t="s">
        <v>1267</v>
      </c>
      <c r="E1508" s="324" t="s">
        <v>1267</v>
      </c>
      <c r="F1508" s="324" t="s">
        <v>1267</v>
      </c>
      <c r="G1508" s="324" t="s">
        <v>1267</v>
      </c>
      <c r="H1508" s="324" t="s">
        <v>1267</v>
      </c>
      <c r="I1508" s="324" t="s">
        <v>1267</v>
      </c>
      <c r="J1508" s="324" t="s">
        <v>1267</v>
      </c>
      <c r="K1508" s="324" t="s">
        <v>1267</v>
      </c>
      <c r="L1508" s="324" t="s">
        <v>1267</v>
      </c>
      <c r="M1508" s="324" t="s">
        <v>1267</v>
      </c>
      <c r="N1508" s="324" t="s">
        <v>1267</v>
      </c>
      <c r="O1508" s="324" t="s">
        <v>1267</v>
      </c>
      <c r="P1508" s="324" t="s">
        <v>1267</v>
      </c>
      <c r="Q1508" s="324"/>
      <c r="R1508" s="324"/>
      <c r="S1508" s="324"/>
      <c r="T1508" s="324"/>
      <c r="U1508" s="324"/>
      <c r="V1508" s="324"/>
      <c r="W1508" s="324"/>
      <c r="X1508" s="324"/>
      <c r="Y1508" s="324"/>
      <c r="Z1508" s="324"/>
      <c r="AA1508" s="324"/>
      <c r="AB1508" s="324"/>
      <c r="AC1508" s="325"/>
      <c r="AD1508" s="94">
        <f>'Art. 121'!AF1448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4" customHeight="1" thickTop="1" thickBot="1" x14ac:dyDescent="0.3">
      <c r="A1509" s="323" t="s">
        <v>1268</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4">
        <f>'Art. 121'!AF1449</f>
        <v>2</v>
      </c>
      <c r="AE1509" s="95">
        <f t="shared" si="257"/>
        <v>3.5460992907801414E-2</v>
      </c>
      <c r="AF1509">
        <f t="shared" si="258"/>
        <v>1</v>
      </c>
      <c r="AG1509" s="92">
        <f t="shared" si="259"/>
        <v>1</v>
      </c>
      <c r="AH1509" s="96">
        <f t="shared" si="260"/>
        <v>1</v>
      </c>
      <c r="AI1509" s="97">
        <f t="shared" si="261"/>
        <v>1.6666666666666666E-2</v>
      </c>
      <c r="AJ1509" s="97">
        <f t="shared" si="262"/>
        <v>1.6666666666666666E-2</v>
      </c>
      <c r="AK1509" s="97">
        <f t="shared" si="263"/>
        <v>3.5460992907801414E-2</v>
      </c>
    </row>
    <row r="1510" spans="1:37" ht="25.4" customHeight="1" thickTop="1" thickBot="1" x14ac:dyDescent="0.3">
      <c r="A1510" s="323" t="s">
        <v>1269</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4">
        <f>'Art. 121'!AF1450</f>
        <v>2</v>
      </c>
      <c r="AE1510" s="95">
        <f t="shared" si="257"/>
        <v>3.5460992907801414E-2</v>
      </c>
      <c r="AF1510">
        <f t="shared" si="258"/>
        <v>1</v>
      </c>
      <c r="AG1510" s="92">
        <f t="shared" si="259"/>
        <v>1</v>
      </c>
      <c r="AH1510" s="96">
        <f t="shared" si="260"/>
        <v>1</v>
      </c>
      <c r="AI1510" s="97">
        <f t="shared" si="261"/>
        <v>1.6666666666666666E-2</v>
      </c>
      <c r="AJ1510" s="97">
        <f t="shared" si="262"/>
        <v>1.6666666666666666E-2</v>
      </c>
      <c r="AK1510" s="97">
        <f t="shared" si="263"/>
        <v>3.5460992907801414E-2</v>
      </c>
    </row>
    <row r="1511" spans="1:37" ht="25.4" customHeight="1" thickTop="1" thickBot="1" x14ac:dyDescent="0.3">
      <c r="A1511" s="323" t="s">
        <v>1270</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4">
        <f>'Art. 121'!AF1451</f>
        <v>2</v>
      </c>
      <c r="AE1511" s="95">
        <f t="shared" si="257"/>
        <v>3.5460992907801414E-2</v>
      </c>
      <c r="AF1511">
        <f t="shared" si="258"/>
        <v>1</v>
      </c>
      <c r="AG1511" s="92">
        <f t="shared" si="259"/>
        <v>1</v>
      </c>
      <c r="AH1511" s="96">
        <f t="shared" si="260"/>
        <v>1</v>
      </c>
      <c r="AI1511" s="97">
        <f t="shared" si="261"/>
        <v>1.6666666666666666E-2</v>
      </c>
      <c r="AJ1511" s="97">
        <f t="shared" si="262"/>
        <v>1.6666666666666666E-2</v>
      </c>
      <c r="AK1511" s="97">
        <f t="shared" si="263"/>
        <v>3.5460992907801414E-2</v>
      </c>
    </row>
    <row r="1512" spans="1:37" ht="25.4" customHeight="1" thickTop="1" thickBot="1" x14ac:dyDescent="0.3">
      <c r="A1512" s="323" t="s">
        <v>1271</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4">
        <f>'Art. 121'!AF1452</f>
        <v>2</v>
      </c>
      <c r="AE1512" s="95">
        <f t="shared" si="257"/>
        <v>3.5460992907801414E-2</v>
      </c>
      <c r="AF1512">
        <f t="shared" si="258"/>
        <v>1</v>
      </c>
      <c r="AG1512" s="92">
        <f t="shared" si="259"/>
        <v>1</v>
      </c>
      <c r="AH1512" s="96">
        <f t="shared" si="260"/>
        <v>1</v>
      </c>
      <c r="AI1512" s="97">
        <f t="shared" si="261"/>
        <v>1.6666666666666666E-2</v>
      </c>
      <c r="AJ1512" s="97">
        <f t="shared" si="262"/>
        <v>1.6666666666666666E-2</v>
      </c>
      <c r="AK1512" s="97">
        <f t="shared" si="263"/>
        <v>3.5460992907801414E-2</v>
      </c>
    </row>
    <row r="1513" spans="1:37" ht="25.4" customHeight="1" thickTop="1" thickBot="1" x14ac:dyDescent="0.3">
      <c r="A1513" s="323" t="s">
        <v>1272</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4">
        <f>'Art. 121'!AF1453</f>
        <v>2</v>
      </c>
      <c r="AE1513" s="95">
        <f t="shared" si="257"/>
        <v>3.5460992907801414E-2</v>
      </c>
      <c r="AF1513">
        <f t="shared" si="258"/>
        <v>1</v>
      </c>
      <c r="AG1513" s="92">
        <f t="shared" si="259"/>
        <v>1</v>
      </c>
      <c r="AH1513" s="96">
        <f t="shared" si="260"/>
        <v>1</v>
      </c>
      <c r="AI1513" s="97">
        <f t="shared" si="261"/>
        <v>1.6666666666666666E-2</v>
      </c>
      <c r="AJ1513" s="97">
        <f t="shared" si="262"/>
        <v>1.6666666666666666E-2</v>
      </c>
      <c r="AK1513" s="97">
        <f t="shared" si="263"/>
        <v>3.5460992907801414E-2</v>
      </c>
    </row>
    <row r="1514" spans="1:37" ht="25.4" customHeight="1" thickTop="1" thickBot="1" x14ac:dyDescent="0.3">
      <c r="A1514" s="323" t="s">
        <v>1273</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4">
        <f>'Art. 121'!AF1454</f>
        <v>2</v>
      </c>
      <c r="AE1514" s="95">
        <f t="shared" si="257"/>
        <v>3.5460992907801414E-2</v>
      </c>
      <c r="AF1514">
        <f t="shared" si="258"/>
        <v>1</v>
      </c>
      <c r="AG1514" s="92">
        <f t="shared" si="259"/>
        <v>1</v>
      </c>
      <c r="AH1514" s="96">
        <f t="shared" si="260"/>
        <v>1</v>
      </c>
      <c r="AI1514" s="97">
        <f t="shared" si="261"/>
        <v>1.6666666666666666E-2</v>
      </c>
      <c r="AJ1514" s="97">
        <f t="shared" si="262"/>
        <v>1.6666666666666666E-2</v>
      </c>
      <c r="AK1514" s="97">
        <f t="shared" si="263"/>
        <v>3.5460992907801414E-2</v>
      </c>
    </row>
    <row r="1515" spans="1:37" ht="25.4" customHeight="1" thickTop="1" thickBot="1" x14ac:dyDescent="0.3">
      <c r="A1515" s="323" t="s">
        <v>1274</v>
      </c>
      <c r="B1515" s="324" t="s">
        <v>1275</v>
      </c>
      <c r="C1515" s="324" t="s">
        <v>1275</v>
      </c>
      <c r="D1515" s="324" t="s">
        <v>1275</v>
      </c>
      <c r="E1515" s="324" t="s">
        <v>1275</v>
      </c>
      <c r="F1515" s="324" t="s">
        <v>1275</v>
      </c>
      <c r="G1515" s="324" t="s">
        <v>1275</v>
      </c>
      <c r="H1515" s="324" t="s">
        <v>1275</v>
      </c>
      <c r="I1515" s="324" t="s">
        <v>1275</v>
      </c>
      <c r="J1515" s="324" t="s">
        <v>1275</v>
      </c>
      <c r="K1515" s="324" t="s">
        <v>1275</v>
      </c>
      <c r="L1515" s="324" t="s">
        <v>1275</v>
      </c>
      <c r="M1515" s="324" t="s">
        <v>1275</v>
      </c>
      <c r="N1515" s="324" t="s">
        <v>1275</v>
      </c>
      <c r="O1515" s="324" t="s">
        <v>1275</v>
      </c>
      <c r="P1515" s="324" t="s">
        <v>1275</v>
      </c>
      <c r="Q1515" s="324"/>
      <c r="R1515" s="324"/>
      <c r="S1515" s="324"/>
      <c r="T1515" s="324"/>
      <c r="U1515" s="324"/>
      <c r="V1515" s="324"/>
      <c r="W1515" s="324"/>
      <c r="X1515" s="324"/>
      <c r="Y1515" s="324"/>
      <c r="Z1515" s="324"/>
      <c r="AA1515" s="324"/>
      <c r="AB1515" s="324"/>
      <c r="AC1515" s="325"/>
      <c r="AD1515" s="94">
        <f>'Art. 121'!AF1455</f>
        <v>2</v>
      </c>
      <c r="AE1515" s="95">
        <f t="shared" si="257"/>
        <v>3.5460992907801414E-2</v>
      </c>
      <c r="AF1515">
        <f t="shared" si="258"/>
        <v>1</v>
      </c>
      <c r="AG1515" s="92">
        <f t="shared" si="259"/>
        <v>1</v>
      </c>
      <c r="AH1515" s="96">
        <f t="shared" si="260"/>
        <v>1</v>
      </c>
      <c r="AI1515" s="97">
        <f t="shared" si="261"/>
        <v>1.6666666666666666E-2</v>
      </c>
      <c r="AJ1515" s="97">
        <f t="shared" si="262"/>
        <v>1.6666666666666666E-2</v>
      </c>
      <c r="AK1515" s="97">
        <f t="shared" si="263"/>
        <v>3.5460992907801414E-2</v>
      </c>
    </row>
    <row r="1516" spans="1:37" ht="25.4" customHeight="1" thickTop="1" thickBot="1" x14ac:dyDescent="0.3">
      <c r="A1516" s="323" t="s">
        <v>1276</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4">
        <f>'Art. 121'!AF1456</f>
        <v>2</v>
      </c>
      <c r="AE1516" s="95">
        <f t="shared" si="257"/>
        <v>3.5460992907801414E-2</v>
      </c>
      <c r="AF1516">
        <f t="shared" si="258"/>
        <v>1</v>
      </c>
      <c r="AG1516" s="92">
        <f t="shared" si="259"/>
        <v>1</v>
      </c>
      <c r="AH1516" s="96">
        <f t="shared" si="260"/>
        <v>1</v>
      </c>
      <c r="AI1516" s="97">
        <f t="shared" si="261"/>
        <v>1.6666666666666666E-2</v>
      </c>
      <c r="AJ1516" s="97">
        <f t="shared" si="262"/>
        <v>1.6666666666666666E-2</v>
      </c>
      <c r="AK1516" s="97">
        <f t="shared" si="263"/>
        <v>3.5460992907801414E-2</v>
      </c>
    </row>
    <row r="1517" spans="1:37" ht="25.4" customHeight="1" thickTop="1" thickBot="1" x14ac:dyDescent="0.3">
      <c r="A1517" s="323" t="s">
        <v>1277</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4">
        <f>'Art. 121'!AF1457</f>
        <v>2</v>
      </c>
      <c r="AE1517" s="95">
        <f t="shared" si="257"/>
        <v>3.5460992907801414E-2</v>
      </c>
      <c r="AF1517">
        <f t="shared" si="258"/>
        <v>1</v>
      </c>
      <c r="AG1517" s="92">
        <f t="shared" si="259"/>
        <v>1</v>
      </c>
      <c r="AH1517" s="96">
        <f t="shared" si="260"/>
        <v>1</v>
      </c>
      <c r="AI1517" s="97">
        <f t="shared" si="261"/>
        <v>1.6666666666666666E-2</v>
      </c>
      <c r="AJ1517" s="97">
        <f t="shared" si="262"/>
        <v>1.6666666666666666E-2</v>
      </c>
      <c r="AK1517" s="97">
        <f t="shared" si="263"/>
        <v>3.5460992907801414E-2</v>
      </c>
    </row>
    <row r="1518" spans="1:37" ht="25.4" customHeight="1" thickTop="1" thickBot="1" x14ac:dyDescent="0.3">
      <c r="A1518" s="323" t="s">
        <v>1278</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4">
        <f>'Art. 121'!AF1458</f>
        <v>2</v>
      </c>
      <c r="AE1518" s="95">
        <f t="shared" si="257"/>
        <v>3.5460992907801414E-2</v>
      </c>
      <c r="AF1518">
        <f t="shared" si="258"/>
        <v>1</v>
      </c>
      <c r="AG1518" s="92">
        <f t="shared" si="259"/>
        <v>1</v>
      </c>
      <c r="AH1518" s="96">
        <f t="shared" si="260"/>
        <v>1</v>
      </c>
      <c r="AI1518" s="97">
        <f t="shared" si="261"/>
        <v>1.6666666666666666E-2</v>
      </c>
      <c r="AJ1518" s="97">
        <f t="shared" si="262"/>
        <v>1.6666666666666666E-2</v>
      </c>
      <c r="AK1518" s="97">
        <f t="shared" si="263"/>
        <v>3.5460992907801414E-2</v>
      </c>
    </row>
    <row r="1519" spans="1:37" ht="25.4" customHeight="1" thickTop="1" thickBot="1" x14ac:dyDescent="0.3">
      <c r="A1519" s="323" t="s">
        <v>1279</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4">
        <f>'Art. 121'!AF1459</f>
        <v>2</v>
      </c>
      <c r="AE1519" s="95">
        <f t="shared" si="257"/>
        <v>3.5460992907801414E-2</v>
      </c>
      <c r="AF1519">
        <f t="shared" si="258"/>
        <v>1</v>
      </c>
      <c r="AG1519" s="92">
        <f t="shared" si="259"/>
        <v>1</v>
      </c>
      <c r="AH1519" s="96">
        <f t="shared" si="260"/>
        <v>1</v>
      </c>
      <c r="AI1519" s="97">
        <f t="shared" si="261"/>
        <v>1.6666666666666666E-2</v>
      </c>
      <c r="AJ1519" s="97">
        <f t="shared" si="262"/>
        <v>1.6666666666666666E-2</v>
      </c>
      <c r="AK1519" s="97">
        <f t="shared" si="263"/>
        <v>3.5460992907801414E-2</v>
      </c>
    </row>
    <row r="1520" spans="1:37" ht="25.4" customHeight="1" thickTop="1" thickBot="1" x14ac:dyDescent="0.3">
      <c r="A1520" s="323" t="s">
        <v>1280</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4">
        <f>'Art. 121'!AF1460</f>
        <v>2</v>
      </c>
      <c r="AE1520" s="95">
        <f t="shared" si="257"/>
        <v>3.5460992907801414E-2</v>
      </c>
      <c r="AF1520">
        <f t="shared" si="258"/>
        <v>1</v>
      </c>
      <c r="AG1520" s="92">
        <f t="shared" si="259"/>
        <v>1</v>
      </c>
      <c r="AH1520" s="96">
        <f t="shared" si="260"/>
        <v>1</v>
      </c>
      <c r="AI1520" s="97">
        <f t="shared" si="261"/>
        <v>1.6666666666666666E-2</v>
      </c>
      <c r="AJ1520" s="97">
        <f t="shared" si="262"/>
        <v>1.6666666666666666E-2</v>
      </c>
      <c r="AK1520" s="97">
        <f t="shared" si="263"/>
        <v>3.5460992907801414E-2</v>
      </c>
    </row>
    <row r="1521" spans="1:37" ht="25.4" customHeight="1" thickTop="1" thickBot="1" x14ac:dyDescent="0.3">
      <c r="A1521" s="323" t="s">
        <v>1281</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4">
        <f>'Art. 121'!AF1461</f>
        <v>2</v>
      </c>
      <c r="AE1521" s="95">
        <f t="shared" si="257"/>
        <v>3.5460992907801414E-2</v>
      </c>
      <c r="AF1521">
        <f t="shared" si="258"/>
        <v>1</v>
      </c>
      <c r="AG1521" s="92">
        <f t="shared" si="259"/>
        <v>1</v>
      </c>
      <c r="AH1521" s="96">
        <f t="shared" si="260"/>
        <v>1</v>
      </c>
      <c r="AI1521" s="97">
        <f t="shared" si="261"/>
        <v>1.6666666666666666E-2</v>
      </c>
      <c r="AJ1521" s="97">
        <f t="shared" si="262"/>
        <v>1.6666666666666666E-2</v>
      </c>
      <c r="AK1521" s="97">
        <f t="shared" si="263"/>
        <v>3.5460992907801414E-2</v>
      </c>
    </row>
    <row r="1522" spans="1:37" ht="25.4" customHeight="1" thickTop="1" thickBot="1" x14ac:dyDescent="0.3">
      <c r="A1522" s="323" t="s">
        <v>1282</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4">
        <f>'Art. 121'!AF1462</f>
        <v>2</v>
      </c>
      <c r="AE1522" s="95">
        <f t="shared" si="257"/>
        <v>3.5460992907801414E-2</v>
      </c>
      <c r="AF1522">
        <f t="shared" si="258"/>
        <v>1</v>
      </c>
      <c r="AG1522" s="92">
        <f t="shared" si="259"/>
        <v>1</v>
      </c>
      <c r="AH1522" s="96">
        <f t="shared" si="260"/>
        <v>1</v>
      </c>
      <c r="AI1522" s="97">
        <f t="shared" si="261"/>
        <v>1.6666666666666666E-2</v>
      </c>
      <c r="AJ1522" s="97">
        <f t="shared" si="262"/>
        <v>1.6666666666666666E-2</v>
      </c>
      <c r="AK1522" s="97">
        <f t="shared" si="263"/>
        <v>3.5460992907801414E-2</v>
      </c>
    </row>
    <row r="1523" spans="1:37" ht="25.4" customHeight="1" thickTop="1" thickBot="1" x14ac:dyDescent="0.3">
      <c r="A1523" s="323" t="s">
        <v>1283</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4">
        <f>'Art. 121'!AF1463</f>
        <v>2</v>
      </c>
      <c r="AE1523" s="95">
        <f t="shared" si="257"/>
        <v>3.5460992907801414E-2</v>
      </c>
      <c r="AF1523">
        <f t="shared" si="258"/>
        <v>1</v>
      </c>
      <c r="AG1523" s="92">
        <f t="shared" si="259"/>
        <v>1</v>
      </c>
      <c r="AH1523" s="96">
        <f t="shared" si="260"/>
        <v>1</v>
      </c>
      <c r="AI1523" s="97">
        <f t="shared" si="261"/>
        <v>1.6666666666666666E-2</v>
      </c>
      <c r="AJ1523" s="97">
        <f t="shared" si="262"/>
        <v>1.6666666666666666E-2</v>
      </c>
      <c r="AK1523" s="97">
        <f t="shared" si="263"/>
        <v>3.5460992907801414E-2</v>
      </c>
    </row>
    <row r="1524" spans="1:37" ht="25.4" customHeight="1" thickTop="1" thickBot="1" x14ac:dyDescent="0.3">
      <c r="A1524" s="323" t="s">
        <v>1284</v>
      </c>
      <c r="B1524" s="324" t="s">
        <v>1250</v>
      </c>
      <c r="C1524" s="324" t="s">
        <v>1250</v>
      </c>
      <c r="D1524" s="324" t="s">
        <v>1250</v>
      </c>
      <c r="E1524" s="324" t="s">
        <v>1250</v>
      </c>
      <c r="F1524" s="324" t="s">
        <v>1250</v>
      </c>
      <c r="G1524" s="324" t="s">
        <v>1250</v>
      </c>
      <c r="H1524" s="324" t="s">
        <v>1250</v>
      </c>
      <c r="I1524" s="324" t="s">
        <v>1250</v>
      </c>
      <c r="J1524" s="324" t="s">
        <v>1250</v>
      </c>
      <c r="K1524" s="324" t="s">
        <v>1250</v>
      </c>
      <c r="L1524" s="324" t="s">
        <v>1250</v>
      </c>
      <c r="M1524" s="324" t="s">
        <v>1250</v>
      </c>
      <c r="N1524" s="324" t="s">
        <v>1250</v>
      </c>
      <c r="O1524" s="324" t="s">
        <v>1250</v>
      </c>
      <c r="P1524" s="324" t="s">
        <v>1250</v>
      </c>
      <c r="Q1524" s="324"/>
      <c r="R1524" s="324"/>
      <c r="S1524" s="324"/>
      <c r="T1524" s="324"/>
      <c r="U1524" s="324"/>
      <c r="V1524" s="324"/>
      <c r="W1524" s="324"/>
      <c r="X1524" s="324"/>
      <c r="Y1524" s="324"/>
      <c r="Z1524" s="324"/>
      <c r="AA1524" s="324"/>
      <c r="AB1524" s="324"/>
      <c r="AC1524" s="325"/>
      <c r="AD1524" s="94">
        <f>'Art. 121'!AF1464</f>
        <v>2</v>
      </c>
      <c r="AE1524" s="95">
        <f t="shared" si="257"/>
        <v>3.5460992907801414E-2</v>
      </c>
      <c r="AF1524">
        <f t="shared" si="258"/>
        <v>1</v>
      </c>
      <c r="AG1524" s="92">
        <f t="shared" si="259"/>
        <v>1</v>
      </c>
      <c r="AH1524" s="96">
        <f t="shared" si="260"/>
        <v>1</v>
      </c>
      <c r="AI1524" s="97">
        <f t="shared" si="261"/>
        <v>1.6666666666666666E-2</v>
      </c>
      <c r="AJ1524" s="97">
        <f t="shared" si="262"/>
        <v>1.6666666666666666E-2</v>
      </c>
      <c r="AK1524" s="97">
        <f t="shared" si="263"/>
        <v>3.5460992907801414E-2</v>
      </c>
    </row>
    <row r="1525" spans="1:37" ht="25.4" customHeight="1" thickTop="1" thickBot="1" x14ac:dyDescent="0.3">
      <c r="A1525" s="323" t="s">
        <v>1285</v>
      </c>
      <c r="B1525" s="324" t="s">
        <v>1286</v>
      </c>
      <c r="C1525" s="324" t="s">
        <v>1286</v>
      </c>
      <c r="D1525" s="324" t="s">
        <v>1286</v>
      </c>
      <c r="E1525" s="324" t="s">
        <v>1286</v>
      </c>
      <c r="F1525" s="324" t="s">
        <v>1286</v>
      </c>
      <c r="G1525" s="324" t="s">
        <v>1286</v>
      </c>
      <c r="H1525" s="324" t="s">
        <v>1286</v>
      </c>
      <c r="I1525" s="324" t="s">
        <v>1286</v>
      </c>
      <c r="J1525" s="324" t="s">
        <v>1286</v>
      </c>
      <c r="K1525" s="324" t="s">
        <v>1286</v>
      </c>
      <c r="L1525" s="324" t="s">
        <v>1286</v>
      </c>
      <c r="M1525" s="324" t="s">
        <v>1286</v>
      </c>
      <c r="N1525" s="324" t="s">
        <v>1286</v>
      </c>
      <c r="O1525" s="324" t="s">
        <v>1286</v>
      </c>
      <c r="P1525" s="324" t="s">
        <v>1286</v>
      </c>
      <c r="Q1525" s="324"/>
      <c r="R1525" s="324"/>
      <c r="S1525" s="324"/>
      <c r="T1525" s="324"/>
      <c r="U1525" s="324"/>
      <c r="V1525" s="324"/>
      <c r="W1525" s="324"/>
      <c r="X1525" s="324"/>
      <c r="Y1525" s="324"/>
      <c r="Z1525" s="324"/>
      <c r="AA1525" s="324"/>
      <c r="AB1525" s="324"/>
      <c r="AC1525" s="325"/>
      <c r="AD1525" s="94">
        <f>'Art. 121'!AF1465</f>
        <v>2</v>
      </c>
      <c r="AE1525" s="95">
        <f t="shared" si="257"/>
        <v>3.5460992907801414E-2</v>
      </c>
      <c r="AF1525">
        <f t="shared" si="258"/>
        <v>1</v>
      </c>
      <c r="AG1525" s="92">
        <f t="shared" si="259"/>
        <v>1</v>
      </c>
      <c r="AH1525" s="96">
        <f t="shared" si="260"/>
        <v>1</v>
      </c>
      <c r="AI1525" s="97">
        <f t="shared" si="261"/>
        <v>1.6666666666666666E-2</v>
      </c>
      <c r="AJ1525" s="97">
        <f t="shared" si="262"/>
        <v>1.6666666666666666E-2</v>
      </c>
      <c r="AK1525" s="97">
        <f t="shared" si="263"/>
        <v>3.5460992907801414E-2</v>
      </c>
    </row>
    <row r="1526" spans="1:37" ht="25.4" customHeight="1" thickTop="1" thickBot="1" x14ac:dyDescent="0.3">
      <c r="A1526" s="323" t="s">
        <v>1287</v>
      </c>
      <c r="B1526" s="324" t="s">
        <v>1288</v>
      </c>
      <c r="C1526" s="324" t="s">
        <v>1288</v>
      </c>
      <c r="D1526" s="324" t="s">
        <v>1288</v>
      </c>
      <c r="E1526" s="324" t="s">
        <v>1288</v>
      </c>
      <c r="F1526" s="324" t="s">
        <v>1288</v>
      </c>
      <c r="G1526" s="324" t="s">
        <v>1288</v>
      </c>
      <c r="H1526" s="324" t="s">
        <v>1288</v>
      </c>
      <c r="I1526" s="324" t="s">
        <v>1288</v>
      </c>
      <c r="J1526" s="324" t="s">
        <v>1288</v>
      </c>
      <c r="K1526" s="324" t="s">
        <v>1288</v>
      </c>
      <c r="L1526" s="324" t="s">
        <v>1288</v>
      </c>
      <c r="M1526" s="324" t="s">
        <v>1288</v>
      </c>
      <c r="N1526" s="324" t="s">
        <v>1288</v>
      </c>
      <c r="O1526" s="324" t="s">
        <v>1288</v>
      </c>
      <c r="P1526" s="324" t="s">
        <v>1288</v>
      </c>
      <c r="Q1526" s="324"/>
      <c r="R1526" s="324"/>
      <c r="S1526" s="324"/>
      <c r="T1526" s="324"/>
      <c r="U1526" s="324"/>
      <c r="V1526" s="324"/>
      <c r="W1526" s="324"/>
      <c r="X1526" s="324"/>
      <c r="Y1526" s="324"/>
      <c r="Z1526" s="324"/>
      <c r="AA1526" s="324"/>
      <c r="AB1526" s="324"/>
      <c r="AC1526" s="325"/>
      <c r="AD1526" s="94">
        <f>'Art. 121'!AF1466</f>
        <v>2</v>
      </c>
      <c r="AE1526" s="95">
        <f t="shared" si="257"/>
        <v>3.5460992907801414E-2</v>
      </c>
      <c r="AF1526">
        <f t="shared" si="258"/>
        <v>1</v>
      </c>
      <c r="AG1526" s="92">
        <f t="shared" si="259"/>
        <v>1</v>
      </c>
      <c r="AH1526" s="96">
        <f t="shared" si="260"/>
        <v>1</v>
      </c>
      <c r="AI1526" s="97">
        <f t="shared" si="261"/>
        <v>1.6666666666666666E-2</v>
      </c>
      <c r="AJ1526" s="97">
        <f t="shared" si="262"/>
        <v>1.6666666666666666E-2</v>
      </c>
      <c r="AK1526" s="97">
        <f t="shared" si="263"/>
        <v>3.5460992907801414E-2</v>
      </c>
    </row>
    <row r="1527" spans="1:37" ht="25.4" customHeight="1" thickTop="1" thickBot="1" x14ac:dyDescent="0.3">
      <c r="A1527" s="323" t="s">
        <v>1289</v>
      </c>
      <c r="B1527" s="324" t="s">
        <v>1290</v>
      </c>
      <c r="C1527" s="324" t="s">
        <v>1290</v>
      </c>
      <c r="D1527" s="324" t="s">
        <v>1290</v>
      </c>
      <c r="E1527" s="324" t="s">
        <v>1290</v>
      </c>
      <c r="F1527" s="324" t="s">
        <v>1290</v>
      </c>
      <c r="G1527" s="324" t="s">
        <v>1290</v>
      </c>
      <c r="H1527" s="324" t="s">
        <v>1290</v>
      </c>
      <c r="I1527" s="324" t="s">
        <v>1290</v>
      </c>
      <c r="J1527" s="324" t="s">
        <v>1290</v>
      </c>
      <c r="K1527" s="324" t="s">
        <v>1290</v>
      </c>
      <c r="L1527" s="324" t="s">
        <v>1290</v>
      </c>
      <c r="M1527" s="324" t="s">
        <v>1290</v>
      </c>
      <c r="N1527" s="324" t="s">
        <v>1290</v>
      </c>
      <c r="O1527" s="324" t="s">
        <v>1290</v>
      </c>
      <c r="P1527" s="324" t="s">
        <v>1290</v>
      </c>
      <c r="Q1527" s="324"/>
      <c r="R1527" s="324"/>
      <c r="S1527" s="324"/>
      <c r="T1527" s="324"/>
      <c r="U1527" s="324"/>
      <c r="V1527" s="324"/>
      <c r="W1527" s="324"/>
      <c r="X1527" s="324"/>
      <c r="Y1527" s="324"/>
      <c r="Z1527" s="324"/>
      <c r="AA1527" s="324"/>
      <c r="AB1527" s="324"/>
      <c r="AC1527" s="325"/>
      <c r="AD1527" s="94">
        <f>'Art. 121'!AF1467</f>
        <v>2</v>
      </c>
      <c r="AE1527" s="95">
        <f t="shared" si="257"/>
        <v>3.5460992907801414E-2</v>
      </c>
      <c r="AF1527">
        <f t="shared" si="258"/>
        <v>1</v>
      </c>
      <c r="AG1527" s="92">
        <f t="shared" si="259"/>
        <v>1</v>
      </c>
      <c r="AH1527" s="96">
        <f t="shared" si="260"/>
        <v>1</v>
      </c>
      <c r="AI1527" s="97">
        <f t="shared" si="261"/>
        <v>1.6666666666666666E-2</v>
      </c>
      <c r="AJ1527" s="97">
        <f t="shared" si="262"/>
        <v>1.6666666666666666E-2</v>
      </c>
      <c r="AK1527" s="97">
        <f t="shared" si="263"/>
        <v>3.5460992907801414E-2</v>
      </c>
    </row>
    <row r="1528" spans="1:37" ht="25.4" customHeight="1" thickTop="1" thickBot="1" x14ac:dyDescent="0.3">
      <c r="A1528" s="323" t="s">
        <v>1291</v>
      </c>
      <c r="B1528" s="324" t="s">
        <v>1292</v>
      </c>
      <c r="C1528" s="324" t="s">
        <v>1292</v>
      </c>
      <c r="D1528" s="324" t="s">
        <v>1292</v>
      </c>
      <c r="E1528" s="324" t="s">
        <v>1292</v>
      </c>
      <c r="F1528" s="324" t="s">
        <v>1292</v>
      </c>
      <c r="G1528" s="324" t="s">
        <v>1292</v>
      </c>
      <c r="H1528" s="324" t="s">
        <v>1292</v>
      </c>
      <c r="I1528" s="324" t="s">
        <v>1292</v>
      </c>
      <c r="J1528" s="324" t="s">
        <v>1292</v>
      </c>
      <c r="K1528" s="324" t="s">
        <v>1292</v>
      </c>
      <c r="L1528" s="324" t="s">
        <v>1292</v>
      </c>
      <c r="M1528" s="324" t="s">
        <v>1292</v>
      </c>
      <c r="N1528" s="324" t="s">
        <v>1292</v>
      </c>
      <c r="O1528" s="324" t="s">
        <v>1292</v>
      </c>
      <c r="P1528" s="324" t="s">
        <v>1292</v>
      </c>
      <c r="Q1528" s="324"/>
      <c r="R1528" s="324"/>
      <c r="S1528" s="324"/>
      <c r="T1528" s="324"/>
      <c r="U1528" s="324"/>
      <c r="V1528" s="324"/>
      <c r="W1528" s="324"/>
      <c r="X1528" s="324"/>
      <c r="Y1528" s="324"/>
      <c r="Z1528" s="324"/>
      <c r="AA1528" s="324"/>
      <c r="AB1528" s="324"/>
      <c r="AC1528" s="325"/>
      <c r="AD1528" s="94">
        <f>'Art. 121'!AF1468</f>
        <v>2</v>
      </c>
      <c r="AE1528" s="95">
        <f t="shared" si="257"/>
        <v>3.5460992907801414E-2</v>
      </c>
      <c r="AF1528">
        <f t="shared" si="258"/>
        <v>1</v>
      </c>
      <c r="AG1528" s="92">
        <f t="shared" si="259"/>
        <v>1</v>
      </c>
      <c r="AH1528" s="96">
        <f t="shared" si="260"/>
        <v>1</v>
      </c>
      <c r="AI1528" s="97">
        <f t="shared" si="261"/>
        <v>1.6666666666666666E-2</v>
      </c>
      <c r="AJ1528" s="97">
        <f t="shared" si="262"/>
        <v>1.6666666666666666E-2</v>
      </c>
      <c r="AK1528" s="97">
        <f t="shared" si="263"/>
        <v>3.5460992907801414E-2</v>
      </c>
    </row>
    <row r="1529" spans="1:37" ht="25.4" customHeight="1" thickTop="1" thickBot="1" x14ac:dyDescent="0.3">
      <c r="A1529" s="323" t="s">
        <v>1293</v>
      </c>
      <c r="B1529" s="324" t="s">
        <v>1294</v>
      </c>
      <c r="C1529" s="324" t="s">
        <v>1294</v>
      </c>
      <c r="D1529" s="324" t="s">
        <v>1294</v>
      </c>
      <c r="E1529" s="324" t="s">
        <v>1294</v>
      </c>
      <c r="F1529" s="324" t="s">
        <v>1294</v>
      </c>
      <c r="G1529" s="324" t="s">
        <v>1294</v>
      </c>
      <c r="H1529" s="324" t="s">
        <v>1294</v>
      </c>
      <c r="I1529" s="324" t="s">
        <v>1294</v>
      </c>
      <c r="J1529" s="324" t="s">
        <v>1294</v>
      </c>
      <c r="K1529" s="324" t="s">
        <v>1294</v>
      </c>
      <c r="L1529" s="324" t="s">
        <v>1294</v>
      </c>
      <c r="M1529" s="324" t="s">
        <v>1294</v>
      </c>
      <c r="N1529" s="324" t="s">
        <v>1294</v>
      </c>
      <c r="O1529" s="324" t="s">
        <v>1294</v>
      </c>
      <c r="P1529" s="324" t="s">
        <v>1294</v>
      </c>
      <c r="Q1529" s="324"/>
      <c r="R1529" s="324"/>
      <c r="S1529" s="324"/>
      <c r="T1529" s="324"/>
      <c r="U1529" s="324"/>
      <c r="V1529" s="324"/>
      <c r="W1529" s="324"/>
      <c r="X1529" s="324"/>
      <c r="Y1529" s="324"/>
      <c r="Z1529" s="324"/>
      <c r="AA1529" s="324"/>
      <c r="AB1529" s="324"/>
      <c r="AC1529" s="325"/>
      <c r="AD1529" s="94">
        <f>'Art. 121'!AF1469</f>
        <v>2</v>
      </c>
      <c r="AE1529" s="95">
        <f t="shared" si="257"/>
        <v>3.5460992907801414E-2</v>
      </c>
      <c r="AF1529">
        <f t="shared" si="258"/>
        <v>1</v>
      </c>
      <c r="AG1529" s="92">
        <f t="shared" si="259"/>
        <v>1</v>
      </c>
      <c r="AH1529" s="96">
        <f t="shared" si="260"/>
        <v>1</v>
      </c>
      <c r="AI1529" s="97">
        <f t="shared" si="261"/>
        <v>1.6666666666666666E-2</v>
      </c>
      <c r="AJ1529" s="97">
        <f t="shared" si="262"/>
        <v>1.6666666666666666E-2</v>
      </c>
      <c r="AK1529" s="97">
        <f t="shared" si="263"/>
        <v>3.5460992907801414E-2</v>
      </c>
    </row>
    <row r="1530" spans="1:37" ht="25.4" customHeight="1" thickTop="1" thickBot="1" x14ac:dyDescent="0.3">
      <c r="A1530" s="323" t="s">
        <v>1295</v>
      </c>
      <c r="B1530" s="324" t="s">
        <v>1259</v>
      </c>
      <c r="C1530" s="324" t="s">
        <v>1259</v>
      </c>
      <c r="D1530" s="324" t="s">
        <v>1259</v>
      </c>
      <c r="E1530" s="324" t="s">
        <v>1259</v>
      </c>
      <c r="F1530" s="324" t="s">
        <v>1259</v>
      </c>
      <c r="G1530" s="324" t="s">
        <v>1259</v>
      </c>
      <c r="H1530" s="324" t="s">
        <v>1259</v>
      </c>
      <c r="I1530" s="324" t="s">
        <v>1259</v>
      </c>
      <c r="J1530" s="324" t="s">
        <v>1259</v>
      </c>
      <c r="K1530" s="324" t="s">
        <v>1259</v>
      </c>
      <c r="L1530" s="324" t="s">
        <v>1259</v>
      </c>
      <c r="M1530" s="324" t="s">
        <v>1259</v>
      </c>
      <c r="N1530" s="324" t="s">
        <v>1259</v>
      </c>
      <c r="O1530" s="324" t="s">
        <v>1259</v>
      </c>
      <c r="P1530" s="324" t="s">
        <v>1259</v>
      </c>
      <c r="Q1530" s="324"/>
      <c r="R1530" s="324"/>
      <c r="S1530" s="324"/>
      <c r="T1530" s="324"/>
      <c r="U1530" s="324"/>
      <c r="V1530" s="324"/>
      <c r="W1530" s="324"/>
      <c r="X1530" s="324"/>
      <c r="Y1530" s="324"/>
      <c r="Z1530" s="324"/>
      <c r="AA1530" s="324"/>
      <c r="AB1530" s="324"/>
      <c r="AC1530" s="325"/>
      <c r="AD1530" s="94">
        <f>'Art. 121'!AF1470</f>
        <v>2</v>
      </c>
      <c r="AE1530" s="95">
        <f t="shared" si="257"/>
        <v>3.5460992907801414E-2</v>
      </c>
      <c r="AF1530">
        <f t="shared" si="258"/>
        <v>1</v>
      </c>
      <c r="AG1530" s="92">
        <f t="shared" si="259"/>
        <v>1</v>
      </c>
      <c r="AH1530" s="96">
        <f t="shared" si="260"/>
        <v>1</v>
      </c>
      <c r="AI1530" s="97">
        <f t="shared" si="261"/>
        <v>1.6666666666666666E-2</v>
      </c>
      <c r="AJ1530" s="97">
        <f t="shared" si="262"/>
        <v>1.6666666666666666E-2</v>
      </c>
      <c r="AK1530" s="97">
        <f t="shared" si="263"/>
        <v>3.5460992907801414E-2</v>
      </c>
    </row>
    <row r="1531" spans="1:37" ht="25.4" customHeight="1" thickTop="1" thickBot="1" x14ac:dyDescent="0.3">
      <c r="A1531" s="323" t="s">
        <v>1296</v>
      </c>
      <c r="B1531" s="324" t="s">
        <v>1297</v>
      </c>
      <c r="C1531" s="324" t="s">
        <v>1297</v>
      </c>
      <c r="D1531" s="324" t="s">
        <v>1297</v>
      </c>
      <c r="E1531" s="324" t="s">
        <v>1297</v>
      </c>
      <c r="F1531" s="324" t="s">
        <v>1297</v>
      </c>
      <c r="G1531" s="324" t="s">
        <v>1297</v>
      </c>
      <c r="H1531" s="324" t="s">
        <v>1297</v>
      </c>
      <c r="I1531" s="324" t="s">
        <v>1297</v>
      </c>
      <c r="J1531" s="324" t="s">
        <v>1297</v>
      </c>
      <c r="K1531" s="324" t="s">
        <v>1297</v>
      </c>
      <c r="L1531" s="324" t="s">
        <v>1297</v>
      </c>
      <c r="M1531" s="324" t="s">
        <v>1297</v>
      </c>
      <c r="N1531" s="324" t="s">
        <v>1297</v>
      </c>
      <c r="O1531" s="324" t="s">
        <v>1297</v>
      </c>
      <c r="P1531" s="324" t="s">
        <v>1297</v>
      </c>
      <c r="Q1531" s="324"/>
      <c r="R1531" s="324"/>
      <c r="S1531" s="324"/>
      <c r="T1531" s="324"/>
      <c r="U1531" s="324"/>
      <c r="V1531" s="324"/>
      <c r="W1531" s="324"/>
      <c r="X1531" s="324"/>
      <c r="Y1531" s="324"/>
      <c r="Z1531" s="324"/>
      <c r="AA1531" s="324"/>
      <c r="AB1531" s="324"/>
      <c r="AC1531" s="325"/>
      <c r="AD1531" s="94">
        <f>'Art. 121'!AF1471</f>
        <v>2</v>
      </c>
      <c r="AE1531" s="95">
        <f t="shared" si="257"/>
        <v>3.5460992907801414E-2</v>
      </c>
      <c r="AF1531">
        <f t="shared" si="258"/>
        <v>1</v>
      </c>
      <c r="AG1531" s="92">
        <f t="shared" si="259"/>
        <v>1</v>
      </c>
      <c r="AH1531" s="96">
        <f t="shared" si="260"/>
        <v>1</v>
      </c>
      <c r="AI1531" s="97">
        <f t="shared" si="261"/>
        <v>1.6666666666666666E-2</v>
      </c>
      <c r="AJ1531" s="97">
        <f t="shared" si="262"/>
        <v>1.6666666666666666E-2</v>
      </c>
      <c r="AK1531" s="97">
        <f t="shared" si="263"/>
        <v>3.5460992907801414E-2</v>
      </c>
    </row>
    <row r="1532" spans="1:37" ht="25.4" customHeight="1" thickTop="1" thickBot="1" x14ac:dyDescent="0.3">
      <c r="A1532" s="323" t="s">
        <v>1298</v>
      </c>
      <c r="B1532" s="324" t="s">
        <v>1299</v>
      </c>
      <c r="C1532" s="324" t="s">
        <v>1299</v>
      </c>
      <c r="D1532" s="324" t="s">
        <v>1299</v>
      </c>
      <c r="E1532" s="324" t="s">
        <v>1299</v>
      </c>
      <c r="F1532" s="324" t="s">
        <v>1299</v>
      </c>
      <c r="G1532" s="324" t="s">
        <v>1299</v>
      </c>
      <c r="H1532" s="324" t="s">
        <v>1299</v>
      </c>
      <c r="I1532" s="324" t="s">
        <v>1299</v>
      </c>
      <c r="J1532" s="324" t="s">
        <v>1299</v>
      </c>
      <c r="K1532" s="324" t="s">
        <v>1299</v>
      </c>
      <c r="L1532" s="324" t="s">
        <v>1299</v>
      </c>
      <c r="M1532" s="324" t="s">
        <v>1299</v>
      </c>
      <c r="N1532" s="324" t="s">
        <v>1299</v>
      </c>
      <c r="O1532" s="324" t="s">
        <v>1299</v>
      </c>
      <c r="P1532" s="324" t="s">
        <v>1299</v>
      </c>
      <c r="Q1532" s="324"/>
      <c r="R1532" s="324"/>
      <c r="S1532" s="324"/>
      <c r="T1532" s="324"/>
      <c r="U1532" s="324"/>
      <c r="V1532" s="324"/>
      <c r="W1532" s="324"/>
      <c r="X1532" s="324"/>
      <c r="Y1532" s="324"/>
      <c r="Z1532" s="324"/>
      <c r="AA1532" s="324"/>
      <c r="AB1532" s="324"/>
      <c r="AC1532" s="325"/>
      <c r="AD1532" s="94">
        <f>'Art. 121'!AF1472</f>
        <v>2</v>
      </c>
      <c r="AE1532" s="95">
        <f t="shared" si="257"/>
        <v>3.5460992907801414E-2</v>
      </c>
      <c r="AF1532">
        <f t="shared" si="258"/>
        <v>1</v>
      </c>
      <c r="AG1532" s="92">
        <f t="shared" si="259"/>
        <v>1</v>
      </c>
      <c r="AH1532" s="96">
        <f t="shared" si="260"/>
        <v>1</v>
      </c>
      <c r="AI1532" s="97">
        <f t="shared" si="261"/>
        <v>1.6666666666666666E-2</v>
      </c>
      <c r="AJ1532" s="97">
        <f t="shared" si="262"/>
        <v>1.6666666666666666E-2</v>
      </c>
      <c r="AK1532" s="97">
        <f t="shared" si="263"/>
        <v>3.5460992907801414E-2</v>
      </c>
    </row>
    <row r="1533" spans="1:37" ht="25.4" customHeight="1" thickTop="1" thickBot="1" x14ac:dyDescent="0.3">
      <c r="A1533" s="323" t="s">
        <v>1300</v>
      </c>
      <c r="B1533" s="324" t="s">
        <v>1301</v>
      </c>
      <c r="C1533" s="324" t="s">
        <v>1301</v>
      </c>
      <c r="D1533" s="324" t="s">
        <v>1301</v>
      </c>
      <c r="E1533" s="324" t="s">
        <v>1301</v>
      </c>
      <c r="F1533" s="324" t="s">
        <v>1301</v>
      </c>
      <c r="G1533" s="324" t="s">
        <v>1301</v>
      </c>
      <c r="H1533" s="324" t="s">
        <v>1301</v>
      </c>
      <c r="I1533" s="324" t="s">
        <v>1301</v>
      </c>
      <c r="J1533" s="324" t="s">
        <v>1301</v>
      </c>
      <c r="K1533" s="324" t="s">
        <v>1301</v>
      </c>
      <c r="L1533" s="324" t="s">
        <v>1301</v>
      </c>
      <c r="M1533" s="324" t="s">
        <v>1301</v>
      </c>
      <c r="N1533" s="324" t="s">
        <v>1301</v>
      </c>
      <c r="O1533" s="324" t="s">
        <v>1301</v>
      </c>
      <c r="P1533" s="324" t="s">
        <v>1301</v>
      </c>
      <c r="Q1533" s="324"/>
      <c r="R1533" s="324"/>
      <c r="S1533" s="324"/>
      <c r="T1533" s="324"/>
      <c r="U1533" s="324"/>
      <c r="V1533" s="324"/>
      <c r="W1533" s="324"/>
      <c r="X1533" s="324"/>
      <c r="Y1533" s="324"/>
      <c r="Z1533" s="324"/>
      <c r="AA1533" s="324"/>
      <c r="AB1533" s="324"/>
      <c r="AC1533" s="325"/>
      <c r="AD1533" s="94">
        <f>'Art. 121'!AF1473</f>
        <v>2</v>
      </c>
      <c r="AE1533" s="95">
        <f t="shared" si="257"/>
        <v>3.5460992907801414E-2</v>
      </c>
      <c r="AF1533">
        <f t="shared" si="258"/>
        <v>1</v>
      </c>
      <c r="AG1533" s="92">
        <f t="shared" si="259"/>
        <v>1</v>
      </c>
      <c r="AH1533" s="96">
        <f t="shared" si="260"/>
        <v>1</v>
      </c>
      <c r="AI1533" s="97">
        <f t="shared" si="261"/>
        <v>1.6666666666666666E-2</v>
      </c>
      <c r="AJ1533" s="97">
        <f t="shared" si="262"/>
        <v>1.6666666666666666E-2</v>
      </c>
      <c r="AK1533" s="97">
        <f t="shared" si="263"/>
        <v>3.5460992907801414E-2</v>
      </c>
    </row>
    <row r="1534" spans="1:37" ht="25.4" customHeight="1" thickTop="1" thickBot="1" x14ac:dyDescent="0.3">
      <c r="A1534" s="323" t="s">
        <v>1302</v>
      </c>
      <c r="B1534" s="324" t="s">
        <v>1303</v>
      </c>
      <c r="C1534" s="324" t="s">
        <v>1303</v>
      </c>
      <c r="D1534" s="324" t="s">
        <v>1303</v>
      </c>
      <c r="E1534" s="324" t="s">
        <v>1303</v>
      </c>
      <c r="F1534" s="324" t="s">
        <v>1303</v>
      </c>
      <c r="G1534" s="324" t="s">
        <v>1303</v>
      </c>
      <c r="H1534" s="324" t="s">
        <v>1303</v>
      </c>
      <c r="I1534" s="324" t="s">
        <v>1303</v>
      </c>
      <c r="J1534" s="324" t="s">
        <v>1303</v>
      </c>
      <c r="K1534" s="324" t="s">
        <v>1303</v>
      </c>
      <c r="L1534" s="324" t="s">
        <v>1303</v>
      </c>
      <c r="M1534" s="324" t="s">
        <v>1303</v>
      </c>
      <c r="N1534" s="324" t="s">
        <v>1303</v>
      </c>
      <c r="O1534" s="324" t="s">
        <v>1303</v>
      </c>
      <c r="P1534" s="324" t="s">
        <v>1303</v>
      </c>
      <c r="Q1534" s="324"/>
      <c r="R1534" s="324"/>
      <c r="S1534" s="324"/>
      <c r="T1534" s="324"/>
      <c r="U1534" s="324"/>
      <c r="V1534" s="324"/>
      <c r="W1534" s="324"/>
      <c r="X1534" s="324"/>
      <c r="Y1534" s="324"/>
      <c r="Z1534" s="324"/>
      <c r="AA1534" s="324"/>
      <c r="AB1534" s="324"/>
      <c r="AC1534" s="325"/>
      <c r="AD1534" s="94">
        <f>'Art. 121'!AF1474</f>
        <v>2</v>
      </c>
      <c r="AE1534" s="95">
        <f t="shared" si="257"/>
        <v>3.5460992907801414E-2</v>
      </c>
      <c r="AF1534">
        <f t="shared" si="258"/>
        <v>1</v>
      </c>
      <c r="AG1534" s="92">
        <f t="shared" si="259"/>
        <v>1</v>
      </c>
      <c r="AH1534" s="96">
        <f t="shared" si="260"/>
        <v>1</v>
      </c>
      <c r="AI1534" s="97">
        <f t="shared" si="261"/>
        <v>1.6666666666666666E-2</v>
      </c>
      <c r="AJ1534" s="97">
        <f t="shared" si="262"/>
        <v>1.6666666666666666E-2</v>
      </c>
      <c r="AK1534" s="97">
        <f t="shared" si="263"/>
        <v>3.5460992907801414E-2</v>
      </c>
    </row>
    <row r="1535" spans="1:37" ht="25.4" customHeight="1" thickTop="1" thickBot="1" x14ac:dyDescent="0.3">
      <c r="A1535" s="323" t="s">
        <v>1304</v>
      </c>
      <c r="B1535" s="324" t="s">
        <v>1305</v>
      </c>
      <c r="C1535" s="324" t="s">
        <v>1305</v>
      </c>
      <c r="D1535" s="324" t="s">
        <v>1305</v>
      </c>
      <c r="E1535" s="324" t="s">
        <v>1305</v>
      </c>
      <c r="F1535" s="324" t="s">
        <v>1305</v>
      </c>
      <c r="G1535" s="324" t="s">
        <v>1305</v>
      </c>
      <c r="H1535" s="324" t="s">
        <v>1305</v>
      </c>
      <c r="I1535" s="324" t="s">
        <v>1305</v>
      </c>
      <c r="J1535" s="324" t="s">
        <v>1305</v>
      </c>
      <c r="K1535" s="324" t="s">
        <v>1305</v>
      </c>
      <c r="L1535" s="324" t="s">
        <v>1305</v>
      </c>
      <c r="M1535" s="324" t="s">
        <v>1305</v>
      </c>
      <c r="N1535" s="324" t="s">
        <v>1305</v>
      </c>
      <c r="O1535" s="324" t="s">
        <v>1305</v>
      </c>
      <c r="P1535" s="324" t="s">
        <v>1305</v>
      </c>
      <c r="Q1535" s="324"/>
      <c r="R1535" s="324"/>
      <c r="S1535" s="324"/>
      <c r="T1535" s="324"/>
      <c r="U1535" s="324"/>
      <c r="V1535" s="324"/>
      <c r="W1535" s="324"/>
      <c r="X1535" s="324"/>
      <c r="Y1535" s="324"/>
      <c r="Z1535" s="324"/>
      <c r="AA1535" s="324"/>
      <c r="AB1535" s="324"/>
      <c r="AC1535" s="325"/>
      <c r="AD1535" s="94">
        <f>'Art. 121'!AF1475</f>
        <v>2</v>
      </c>
      <c r="AE1535" s="95">
        <f t="shared" si="257"/>
        <v>3.5460992907801414E-2</v>
      </c>
      <c r="AF1535">
        <f t="shared" si="258"/>
        <v>1</v>
      </c>
      <c r="AG1535" s="92">
        <f t="shared" si="259"/>
        <v>1</v>
      </c>
      <c r="AH1535" s="96">
        <f t="shared" si="260"/>
        <v>1</v>
      </c>
      <c r="AI1535" s="97">
        <f t="shared" si="261"/>
        <v>1.6666666666666666E-2</v>
      </c>
      <c r="AJ1535" s="97">
        <f t="shared" si="262"/>
        <v>1.6666666666666666E-2</v>
      </c>
      <c r="AK1535" s="97">
        <f t="shared" si="263"/>
        <v>3.5460992907801414E-2</v>
      </c>
    </row>
    <row r="1536" spans="1:37" ht="25.4" customHeight="1" thickTop="1" thickBot="1" x14ac:dyDescent="0.3">
      <c r="A1536" s="323" t="s">
        <v>1306</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4">
        <f>'Art. 121'!AF1476</f>
        <v>2</v>
      </c>
      <c r="AE1536" s="95">
        <f t="shared" si="257"/>
        <v>3.5460992907801414E-2</v>
      </c>
      <c r="AF1536">
        <f t="shared" si="258"/>
        <v>1</v>
      </c>
      <c r="AG1536" s="92">
        <f t="shared" si="259"/>
        <v>1</v>
      </c>
      <c r="AH1536" s="96">
        <f t="shared" si="260"/>
        <v>1</v>
      </c>
      <c r="AI1536" s="97">
        <f t="shared" si="261"/>
        <v>1.6666666666666666E-2</v>
      </c>
      <c r="AJ1536" s="97">
        <f t="shared" si="262"/>
        <v>1.6666666666666666E-2</v>
      </c>
      <c r="AK1536" s="97">
        <f t="shared" si="263"/>
        <v>3.5460992907801414E-2</v>
      </c>
    </row>
    <row r="1537" spans="1:37" ht="25.4" customHeight="1" thickTop="1" thickBot="1" x14ac:dyDescent="0.3">
      <c r="A1537" s="323" t="s">
        <v>1307</v>
      </c>
      <c r="B1537" s="324" t="s">
        <v>1308</v>
      </c>
      <c r="C1537" s="324" t="s">
        <v>1308</v>
      </c>
      <c r="D1537" s="324" t="s">
        <v>1308</v>
      </c>
      <c r="E1537" s="324" t="s">
        <v>1308</v>
      </c>
      <c r="F1537" s="324" t="s">
        <v>1308</v>
      </c>
      <c r="G1537" s="324" t="s">
        <v>1308</v>
      </c>
      <c r="H1537" s="324" t="s">
        <v>1308</v>
      </c>
      <c r="I1537" s="324" t="s">
        <v>1308</v>
      </c>
      <c r="J1537" s="324" t="s">
        <v>1308</v>
      </c>
      <c r="K1537" s="324" t="s">
        <v>1308</v>
      </c>
      <c r="L1537" s="324" t="s">
        <v>1308</v>
      </c>
      <c r="M1537" s="324" t="s">
        <v>1308</v>
      </c>
      <c r="N1537" s="324" t="s">
        <v>1308</v>
      </c>
      <c r="O1537" s="324" t="s">
        <v>1308</v>
      </c>
      <c r="P1537" s="324" t="s">
        <v>1308</v>
      </c>
      <c r="Q1537" s="324"/>
      <c r="R1537" s="324"/>
      <c r="S1537" s="324"/>
      <c r="T1537" s="324"/>
      <c r="U1537" s="324"/>
      <c r="V1537" s="324"/>
      <c r="W1537" s="324"/>
      <c r="X1537" s="324"/>
      <c r="Y1537" s="324"/>
      <c r="Z1537" s="324"/>
      <c r="AA1537" s="324"/>
      <c r="AB1537" s="324"/>
      <c r="AC1537" s="325"/>
      <c r="AD1537" s="94">
        <f>'Art. 121'!AF1477</f>
        <v>2</v>
      </c>
      <c r="AE1537" s="95">
        <f t="shared" si="257"/>
        <v>3.5460992907801414E-2</v>
      </c>
      <c r="AF1537">
        <f t="shared" si="258"/>
        <v>1</v>
      </c>
      <c r="AG1537" s="92">
        <f t="shared" si="259"/>
        <v>1</v>
      </c>
      <c r="AH1537" s="96">
        <f t="shared" si="260"/>
        <v>1</v>
      </c>
      <c r="AI1537" s="97">
        <f t="shared" si="261"/>
        <v>1.6666666666666666E-2</v>
      </c>
      <c r="AJ1537" s="97">
        <f t="shared" si="262"/>
        <v>1.6666666666666666E-2</v>
      </c>
      <c r="AK1537" s="97">
        <f t="shared" si="263"/>
        <v>3.5460992907801414E-2</v>
      </c>
    </row>
    <row r="1538" spans="1:37" ht="25.4" customHeight="1" thickTop="1" thickBot="1" x14ac:dyDescent="0.3">
      <c r="A1538" s="323" t="s">
        <v>1309</v>
      </c>
      <c r="B1538" s="324" t="s">
        <v>1310</v>
      </c>
      <c r="C1538" s="324" t="s">
        <v>1310</v>
      </c>
      <c r="D1538" s="324" t="s">
        <v>1310</v>
      </c>
      <c r="E1538" s="324" t="s">
        <v>1310</v>
      </c>
      <c r="F1538" s="324" t="s">
        <v>1310</v>
      </c>
      <c r="G1538" s="324" t="s">
        <v>1310</v>
      </c>
      <c r="H1538" s="324" t="s">
        <v>1310</v>
      </c>
      <c r="I1538" s="324" t="s">
        <v>1310</v>
      </c>
      <c r="J1538" s="324" t="s">
        <v>1310</v>
      </c>
      <c r="K1538" s="324" t="s">
        <v>1310</v>
      </c>
      <c r="L1538" s="324" t="s">
        <v>1310</v>
      </c>
      <c r="M1538" s="324" t="s">
        <v>1310</v>
      </c>
      <c r="N1538" s="324" t="s">
        <v>1310</v>
      </c>
      <c r="O1538" s="324" t="s">
        <v>1310</v>
      </c>
      <c r="P1538" s="324" t="s">
        <v>1310</v>
      </c>
      <c r="Q1538" s="324"/>
      <c r="R1538" s="324"/>
      <c r="S1538" s="324"/>
      <c r="T1538" s="324"/>
      <c r="U1538" s="324"/>
      <c r="V1538" s="324"/>
      <c r="W1538" s="324"/>
      <c r="X1538" s="324"/>
      <c r="Y1538" s="324"/>
      <c r="Z1538" s="324"/>
      <c r="AA1538" s="324"/>
      <c r="AB1538" s="324"/>
      <c r="AC1538" s="325"/>
      <c r="AD1538" s="94">
        <f>'Art. 121'!AF1478</f>
        <v>2</v>
      </c>
      <c r="AE1538" s="95">
        <f t="shared" si="257"/>
        <v>3.5460992907801414E-2</v>
      </c>
      <c r="AF1538">
        <f t="shared" si="258"/>
        <v>1</v>
      </c>
      <c r="AG1538" s="92">
        <f t="shared" si="259"/>
        <v>1</v>
      </c>
      <c r="AH1538" s="96">
        <f t="shared" si="260"/>
        <v>1</v>
      </c>
      <c r="AI1538" s="97">
        <f t="shared" si="261"/>
        <v>1.6666666666666666E-2</v>
      </c>
      <c r="AJ1538" s="97">
        <f t="shared" si="262"/>
        <v>1.6666666666666666E-2</v>
      </c>
      <c r="AK1538" s="97">
        <f t="shared" si="263"/>
        <v>3.5460992907801414E-2</v>
      </c>
    </row>
    <row r="1539" spans="1:37" ht="25.4" customHeight="1" thickTop="1" thickBot="1" x14ac:dyDescent="0.3">
      <c r="A1539" s="323" t="s">
        <v>1311</v>
      </c>
      <c r="B1539" s="324" t="s">
        <v>1312</v>
      </c>
      <c r="C1539" s="324" t="s">
        <v>1312</v>
      </c>
      <c r="D1539" s="324" t="s">
        <v>1312</v>
      </c>
      <c r="E1539" s="324" t="s">
        <v>1312</v>
      </c>
      <c r="F1539" s="324" t="s">
        <v>1312</v>
      </c>
      <c r="G1539" s="324" t="s">
        <v>1312</v>
      </c>
      <c r="H1539" s="324" t="s">
        <v>1312</v>
      </c>
      <c r="I1539" s="324" t="s">
        <v>1312</v>
      </c>
      <c r="J1539" s="324" t="s">
        <v>1312</v>
      </c>
      <c r="K1539" s="324" t="s">
        <v>1312</v>
      </c>
      <c r="L1539" s="324" t="s">
        <v>1312</v>
      </c>
      <c r="M1539" s="324" t="s">
        <v>1312</v>
      </c>
      <c r="N1539" s="324" t="s">
        <v>1312</v>
      </c>
      <c r="O1539" s="324" t="s">
        <v>1312</v>
      </c>
      <c r="P1539" s="324" t="s">
        <v>1312</v>
      </c>
      <c r="Q1539" s="324"/>
      <c r="R1539" s="324"/>
      <c r="S1539" s="324"/>
      <c r="T1539" s="324"/>
      <c r="U1539" s="324"/>
      <c r="V1539" s="324"/>
      <c r="W1539" s="324"/>
      <c r="X1539" s="324"/>
      <c r="Y1539" s="324"/>
      <c r="Z1539" s="324"/>
      <c r="AA1539" s="324"/>
      <c r="AB1539" s="324"/>
      <c r="AC1539" s="325"/>
      <c r="AD1539" s="94">
        <f>'Art. 121'!AF1479</f>
        <v>2</v>
      </c>
      <c r="AE1539" s="95">
        <f t="shared" si="257"/>
        <v>3.5460992907801414E-2</v>
      </c>
      <c r="AF1539">
        <f t="shared" si="258"/>
        <v>1</v>
      </c>
      <c r="AG1539" s="92">
        <f t="shared" si="259"/>
        <v>1</v>
      </c>
      <c r="AH1539" s="96">
        <f t="shared" si="260"/>
        <v>1</v>
      </c>
      <c r="AI1539" s="97">
        <f t="shared" si="261"/>
        <v>1.6666666666666666E-2</v>
      </c>
      <c r="AJ1539" s="97">
        <f t="shared" si="262"/>
        <v>1.6666666666666666E-2</v>
      </c>
      <c r="AK1539" s="97">
        <f t="shared" si="263"/>
        <v>3.5460992907801414E-2</v>
      </c>
    </row>
    <row r="1540" spans="1:37" ht="25.4" customHeight="1" thickTop="1" thickBot="1" x14ac:dyDescent="0.3">
      <c r="A1540" s="323" t="s">
        <v>1313</v>
      </c>
      <c r="B1540" s="324" t="s">
        <v>1314</v>
      </c>
      <c r="C1540" s="324" t="s">
        <v>1314</v>
      </c>
      <c r="D1540" s="324" t="s">
        <v>1314</v>
      </c>
      <c r="E1540" s="324" t="s">
        <v>1314</v>
      </c>
      <c r="F1540" s="324" t="s">
        <v>1314</v>
      </c>
      <c r="G1540" s="324" t="s">
        <v>1314</v>
      </c>
      <c r="H1540" s="324" t="s">
        <v>1314</v>
      </c>
      <c r="I1540" s="324" t="s">
        <v>1314</v>
      </c>
      <c r="J1540" s="324" t="s">
        <v>1314</v>
      </c>
      <c r="K1540" s="324" t="s">
        <v>1314</v>
      </c>
      <c r="L1540" s="324" t="s">
        <v>1314</v>
      </c>
      <c r="M1540" s="324" t="s">
        <v>1314</v>
      </c>
      <c r="N1540" s="324" t="s">
        <v>1314</v>
      </c>
      <c r="O1540" s="324" t="s">
        <v>1314</v>
      </c>
      <c r="P1540" s="324" t="s">
        <v>1314</v>
      </c>
      <c r="Q1540" s="324"/>
      <c r="R1540" s="324"/>
      <c r="S1540" s="324"/>
      <c r="T1540" s="324"/>
      <c r="U1540" s="324"/>
      <c r="V1540" s="324"/>
      <c r="W1540" s="324"/>
      <c r="X1540" s="324"/>
      <c r="Y1540" s="324"/>
      <c r="Z1540" s="324"/>
      <c r="AA1540" s="324"/>
      <c r="AB1540" s="324"/>
      <c r="AC1540" s="325"/>
      <c r="AD1540" s="94">
        <f>'Art. 121'!AF1480</f>
        <v>2</v>
      </c>
      <c r="AE1540" s="95">
        <f t="shared" si="257"/>
        <v>3.5460992907801414E-2</v>
      </c>
      <c r="AF1540">
        <f t="shared" si="258"/>
        <v>1</v>
      </c>
      <c r="AG1540" s="92">
        <f t="shared" si="259"/>
        <v>1</v>
      </c>
      <c r="AH1540" s="96">
        <f t="shared" si="260"/>
        <v>1</v>
      </c>
      <c r="AI1540" s="97">
        <f t="shared" si="261"/>
        <v>1.6666666666666666E-2</v>
      </c>
      <c r="AJ1540" s="97">
        <f t="shared" si="262"/>
        <v>1.6666666666666666E-2</v>
      </c>
      <c r="AK1540" s="97">
        <f t="shared" si="263"/>
        <v>3.5460992907801414E-2</v>
      </c>
    </row>
    <row r="1541" spans="1:37" ht="25.4" customHeight="1" thickTop="1" thickBot="1" x14ac:dyDescent="0.3">
      <c r="A1541" s="323" t="s">
        <v>1315</v>
      </c>
      <c r="B1541" s="324" t="s">
        <v>1316</v>
      </c>
      <c r="C1541" s="324" t="s">
        <v>1316</v>
      </c>
      <c r="D1541" s="324" t="s">
        <v>1316</v>
      </c>
      <c r="E1541" s="324" t="s">
        <v>1316</v>
      </c>
      <c r="F1541" s="324" t="s">
        <v>1316</v>
      </c>
      <c r="G1541" s="324" t="s">
        <v>1316</v>
      </c>
      <c r="H1541" s="324" t="s">
        <v>1316</v>
      </c>
      <c r="I1541" s="324" t="s">
        <v>1316</v>
      </c>
      <c r="J1541" s="324" t="s">
        <v>1316</v>
      </c>
      <c r="K1541" s="324" t="s">
        <v>1316</v>
      </c>
      <c r="L1541" s="324" t="s">
        <v>1316</v>
      </c>
      <c r="M1541" s="324" t="s">
        <v>1316</v>
      </c>
      <c r="N1541" s="324" t="s">
        <v>1316</v>
      </c>
      <c r="O1541" s="324" t="s">
        <v>1316</v>
      </c>
      <c r="P1541" s="324" t="s">
        <v>1316</v>
      </c>
      <c r="Q1541" s="324"/>
      <c r="R1541" s="324"/>
      <c r="S1541" s="324"/>
      <c r="T1541" s="324"/>
      <c r="U1541" s="324"/>
      <c r="V1541" s="324"/>
      <c r="W1541" s="324"/>
      <c r="X1541" s="324"/>
      <c r="Y1541" s="324"/>
      <c r="Z1541" s="324"/>
      <c r="AA1541" s="324"/>
      <c r="AB1541" s="324"/>
      <c r="AC1541" s="325"/>
      <c r="AD1541" s="94">
        <f>'Art. 121'!AF1481</f>
        <v>2</v>
      </c>
      <c r="AE1541" s="95">
        <f t="shared" si="257"/>
        <v>3.5460992907801414E-2</v>
      </c>
      <c r="AF1541">
        <f t="shared" si="258"/>
        <v>1</v>
      </c>
      <c r="AG1541" s="92">
        <f t="shared" si="259"/>
        <v>1</v>
      </c>
      <c r="AH1541" s="96">
        <f t="shared" si="260"/>
        <v>1</v>
      </c>
      <c r="AI1541" s="97">
        <f t="shared" si="261"/>
        <v>1.6666666666666666E-2</v>
      </c>
      <c r="AJ1541" s="97">
        <f t="shared" si="262"/>
        <v>1.6666666666666666E-2</v>
      </c>
      <c r="AK1541" s="97">
        <f t="shared" si="263"/>
        <v>3.5460992907801414E-2</v>
      </c>
    </row>
    <row r="1542" spans="1:37" ht="25.4" customHeight="1" thickTop="1" thickBot="1" x14ac:dyDescent="0.3">
      <c r="A1542" s="323" t="s">
        <v>1317</v>
      </c>
      <c r="B1542" s="324" t="s">
        <v>1318</v>
      </c>
      <c r="C1542" s="324" t="s">
        <v>1318</v>
      </c>
      <c r="D1542" s="324" t="s">
        <v>1318</v>
      </c>
      <c r="E1542" s="324" t="s">
        <v>1318</v>
      </c>
      <c r="F1542" s="324" t="s">
        <v>1318</v>
      </c>
      <c r="G1542" s="324" t="s">
        <v>1318</v>
      </c>
      <c r="H1542" s="324" t="s">
        <v>1318</v>
      </c>
      <c r="I1542" s="324" t="s">
        <v>1318</v>
      </c>
      <c r="J1542" s="324" t="s">
        <v>1318</v>
      </c>
      <c r="K1542" s="324" t="s">
        <v>1318</v>
      </c>
      <c r="L1542" s="324" t="s">
        <v>1318</v>
      </c>
      <c r="M1542" s="324" t="s">
        <v>1318</v>
      </c>
      <c r="N1542" s="324" t="s">
        <v>1318</v>
      </c>
      <c r="O1542" s="324" t="s">
        <v>1318</v>
      </c>
      <c r="P1542" s="324" t="s">
        <v>1318</v>
      </c>
      <c r="Q1542" s="324"/>
      <c r="R1542" s="324"/>
      <c r="S1542" s="324"/>
      <c r="T1542" s="324"/>
      <c r="U1542" s="324"/>
      <c r="V1542" s="324"/>
      <c r="W1542" s="324"/>
      <c r="X1542" s="324"/>
      <c r="Y1542" s="324"/>
      <c r="Z1542" s="324"/>
      <c r="AA1542" s="324"/>
      <c r="AB1542" s="324"/>
      <c r="AC1542" s="325"/>
      <c r="AD1542" s="94">
        <f>'Art. 121'!AF1483</f>
        <v>2</v>
      </c>
      <c r="AE1542" s="95">
        <f t="shared" si="257"/>
        <v>3.5460992907801414E-2</v>
      </c>
      <c r="AF1542">
        <f t="shared" si="258"/>
        <v>1</v>
      </c>
      <c r="AG1542" s="92">
        <f t="shared" si="259"/>
        <v>1</v>
      </c>
      <c r="AH1542" s="96">
        <f t="shared" si="260"/>
        <v>1</v>
      </c>
      <c r="AI1542" s="97">
        <f t="shared" si="261"/>
        <v>1.6666666666666666E-2</v>
      </c>
      <c r="AJ1542" s="97">
        <f t="shared" si="262"/>
        <v>1.6666666666666666E-2</v>
      </c>
      <c r="AK1542" s="97">
        <f t="shared" si="263"/>
        <v>3.5460992907801414E-2</v>
      </c>
    </row>
    <row r="1543" spans="1:37" ht="25.4" customHeight="1" thickTop="1" thickBot="1" x14ac:dyDescent="0.3">
      <c r="A1543" s="323" t="s">
        <v>1319</v>
      </c>
      <c r="B1543" s="324" t="s">
        <v>1318</v>
      </c>
      <c r="C1543" s="324" t="s">
        <v>1318</v>
      </c>
      <c r="D1543" s="324" t="s">
        <v>1318</v>
      </c>
      <c r="E1543" s="324" t="s">
        <v>1318</v>
      </c>
      <c r="F1543" s="324" t="s">
        <v>1318</v>
      </c>
      <c r="G1543" s="324" t="s">
        <v>1318</v>
      </c>
      <c r="H1543" s="324" t="s">
        <v>1318</v>
      </c>
      <c r="I1543" s="324" t="s">
        <v>1318</v>
      </c>
      <c r="J1543" s="324" t="s">
        <v>1318</v>
      </c>
      <c r="K1543" s="324" t="s">
        <v>1318</v>
      </c>
      <c r="L1543" s="324" t="s">
        <v>1318</v>
      </c>
      <c r="M1543" s="324" t="s">
        <v>1318</v>
      </c>
      <c r="N1543" s="324" t="s">
        <v>1318</v>
      </c>
      <c r="O1543" s="324" t="s">
        <v>1318</v>
      </c>
      <c r="P1543" s="324" t="s">
        <v>1318</v>
      </c>
      <c r="Q1543" s="324"/>
      <c r="R1543" s="324"/>
      <c r="S1543" s="324"/>
      <c r="T1543" s="324"/>
      <c r="U1543" s="324"/>
      <c r="V1543" s="324"/>
      <c r="W1543" s="324"/>
      <c r="X1543" s="324"/>
      <c r="Y1543" s="324"/>
      <c r="Z1543" s="324"/>
      <c r="AA1543" s="324"/>
      <c r="AB1543" s="324"/>
      <c r="AC1543" s="325"/>
      <c r="AD1543" s="94">
        <f>'Art. 121'!AF1484</f>
        <v>2</v>
      </c>
      <c r="AE1543" s="95">
        <f t="shared" si="257"/>
        <v>3.5460992907801414E-2</v>
      </c>
      <c r="AF1543">
        <f t="shared" si="258"/>
        <v>1</v>
      </c>
      <c r="AG1543" s="92">
        <f t="shared" si="259"/>
        <v>1</v>
      </c>
      <c r="AH1543" s="96">
        <f t="shared" si="260"/>
        <v>1</v>
      </c>
      <c r="AI1543" s="97">
        <f t="shared" si="261"/>
        <v>1.6666666666666666E-2</v>
      </c>
      <c r="AJ1543" s="97">
        <f t="shared" si="262"/>
        <v>1.6666666666666666E-2</v>
      </c>
      <c r="AK1543" s="97">
        <f t="shared" si="263"/>
        <v>3.5460992907801414E-2</v>
      </c>
    </row>
    <row r="1544" spans="1:37" ht="25.4" customHeight="1" thickTop="1" thickBot="1" x14ac:dyDescent="0.3">
      <c r="A1544" s="323" t="s">
        <v>1320</v>
      </c>
      <c r="B1544" s="324" t="s">
        <v>1321</v>
      </c>
      <c r="C1544" s="324" t="s">
        <v>1321</v>
      </c>
      <c r="D1544" s="324" t="s">
        <v>1321</v>
      </c>
      <c r="E1544" s="324" t="s">
        <v>1321</v>
      </c>
      <c r="F1544" s="324" t="s">
        <v>1321</v>
      </c>
      <c r="G1544" s="324" t="s">
        <v>1321</v>
      </c>
      <c r="H1544" s="324" t="s">
        <v>1321</v>
      </c>
      <c r="I1544" s="324" t="s">
        <v>1321</v>
      </c>
      <c r="J1544" s="324" t="s">
        <v>1321</v>
      </c>
      <c r="K1544" s="324" t="s">
        <v>1321</v>
      </c>
      <c r="L1544" s="324" t="s">
        <v>1321</v>
      </c>
      <c r="M1544" s="324" t="s">
        <v>1321</v>
      </c>
      <c r="N1544" s="324" t="s">
        <v>1321</v>
      </c>
      <c r="O1544" s="324" t="s">
        <v>1321</v>
      </c>
      <c r="P1544" s="324" t="s">
        <v>1321</v>
      </c>
      <c r="Q1544" s="324"/>
      <c r="R1544" s="324"/>
      <c r="S1544" s="324"/>
      <c r="T1544" s="324"/>
      <c r="U1544" s="324"/>
      <c r="V1544" s="324"/>
      <c r="W1544" s="324"/>
      <c r="X1544" s="324"/>
      <c r="Y1544" s="324"/>
      <c r="Z1544" s="324"/>
      <c r="AA1544" s="324"/>
      <c r="AB1544" s="324"/>
      <c r="AC1544" s="325"/>
      <c r="AD1544" s="94">
        <f>'Art. 121'!AF1485</f>
        <v>2</v>
      </c>
      <c r="AE1544" s="95">
        <f t="shared" si="257"/>
        <v>3.5460992907801414E-2</v>
      </c>
      <c r="AF1544">
        <f t="shared" si="258"/>
        <v>1</v>
      </c>
      <c r="AG1544" s="92">
        <f t="shared" si="259"/>
        <v>1</v>
      </c>
      <c r="AH1544" s="96">
        <f t="shared" si="260"/>
        <v>1</v>
      </c>
      <c r="AI1544" s="97">
        <f t="shared" si="261"/>
        <v>1.6666666666666666E-2</v>
      </c>
      <c r="AJ1544" s="97">
        <f t="shared" si="262"/>
        <v>1.6666666666666666E-2</v>
      </c>
      <c r="AK1544" s="97">
        <f t="shared" si="263"/>
        <v>3.5460992907801414E-2</v>
      </c>
    </row>
    <row r="1545" spans="1:37" ht="25.4" customHeight="1" thickTop="1" thickBot="1" x14ac:dyDescent="0.3">
      <c r="A1545" s="323" t="s">
        <v>1322</v>
      </c>
      <c r="B1545" s="324" t="s">
        <v>1323</v>
      </c>
      <c r="C1545" s="324" t="s">
        <v>1323</v>
      </c>
      <c r="D1545" s="324" t="s">
        <v>1323</v>
      </c>
      <c r="E1545" s="324" t="s">
        <v>1323</v>
      </c>
      <c r="F1545" s="324" t="s">
        <v>1323</v>
      </c>
      <c r="G1545" s="324" t="s">
        <v>1323</v>
      </c>
      <c r="H1545" s="324" t="s">
        <v>1323</v>
      </c>
      <c r="I1545" s="324" t="s">
        <v>1323</v>
      </c>
      <c r="J1545" s="324" t="s">
        <v>1323</v>
      </c>
      <c r="K1545" s="324" t="s">
        <v>1323</v>
      </c>
      <c r="L1545" s="324" t="s">
        <v>1323</v>
      </c>
      <c r="M1545" s="324" t="s">
        <v>1323</v>
      </c>
      <c r="N1545" s="324" t="s">
        <v>1323</v>
      </c>
      <c r="O1545" s="324" t="s">
        <v>1323</v>
      </c>
      <c r="P1545" s="324" t="s">
        <v>1323</v>
      </c>
      <c r="Q1545" s="324"/>
      <c r="R1545" s="324"/>
      <c r="S1545" s="324"/>
      <c r="T1545" s="324"/>
      <c r="U1545" s="324"/>
      <c r="V1545" s="324"/>
      <c r="W1545" s="324"/>
      <c r="X1545" s="324"/>
      <c r="Y1545" s="324"/>
      <c r="Z1545" s="324"/>
      <c r="AA1545" s="324"/>
      <c r="AB1545" s="324"/>
      <c r="AC1545" s="325"/>
      <c r="AD1545" s="94">
        <f>'Art. 121'!AF1485</f>
        <v>2</v>
      </c>
      <c r="AE1545" s="95">
        <f t="shared" si="257"/>
        <v>3.5460992907801414E-2</v>
      </c>
      <c r="AF1545">
        <f t="shared" si="258"/>
        <v>1</v>
      </c>
      <c r="AG1545" s="92">
        <f t="shared" si="259"/>
        <v>1</v>
      </c>
      <c r="AH1545" s="96">
        <f t="shared" si="260"/>
        <v>1</v>
      </c>
      <c r="AI1545" s="97">
        <f t="shared" si="261"/>
        <v>1.6666666666666666E-2</v>
      </c>
      <c r="AJ1545" s="97">
        <f t="shared" si="262"/>
        <v>1.6666666666666666E-2</v>
      </c>
      <c r="AK1545" s="97">
        <f t="shared" si="263"/>
        <v>3.5460992907801414E-2</v>
      </c>
    </row>
    <row r="1546" spans="1:37" ht="25.4" customHeight="1" thickTop="1" thickBot="1" x14ac:dyDescent="0.3">
      <c r="A1546" s="323" t="s">
        <v>1324</v>
      </c>
      <c r="B1546" s="324" t="s">
        <v>1325</v>
      </c>
      <c r="C1546" s="324" t="s">
        <v>1325</v>
      </c>
      <c r="D1546" s="324" t="s">
        <v>1325</v>
      </c>
      <c r="E1546" s="324" t="s">
        <v>1325</v>
      </c>
      <c r="F1546" s="324" t="s">
        <v>1325</v>
      </c>
      <c r="G1546" s="324" t="s">
        <v>1325</v>
      </c>
      <c r="H1546" s="324" t="s">
        <v>1325</v>
      </c>
      <c r="I1546" s="324" t="s">
        <v>1325</v>
      </c>
      <c r="J1546" s="324" t="s">
        <v>1325</v>
      </c>
      <c r="K1546" s="324" t="s">
        <v>1325</v>
      </c>
      <c r="L1546" s="324" t="s">
        <v>1325</v>
      </c>
      <c r="M1546" s="324" t="s">
        <v>1325</v>
      </c>
      <c r="N1546" s="324" t="s">
        <v>1325</v>
      </c>
      <c r="O1546" s="324" t="s">
        <v>1325</v>
      </c>
      <c r="P1546" s="324" t="s">
        <v>1325</v>
      </c>
      <c r="Q1546" s="324"/>
      <c r="R1546" s="324"/>
      <c r="S1546" s="324"/>
      <c r="T1546" s="324"/>
      <c r="U1546" s="324"/>
      <c r="V1546" s="324"/>
      <c r="W1546" s="324"/>
      <c r="X1546" s="324"/>
      <c r="Y1546" s="324"/>
      <c r="Z1546" s="324"/>
      <c r="AA1546" s="324"/>
      <c r="AB1546" s="324"/>
      <c r="AC1546" s="325"/>
      <c r="AD1546" s="94">
        <f>'Art. 121'!AF1486</f>
        <v>2</v>
      </c>
      <c r="AE1546" s="95">
        <f t="shared" si="257"/>
        <v>3.5460992907801414E-2</v>
      </c>
      <c r="AF1546">
        <f t="shared" si="258"/>
        <v>1</v>
      </c>
      <c r="AG1546" s="92">
        <f t="shared" si="259"/>
        <v>1</v>
      </c>
      <c r="AH1546" s="96">
        <f t="shared" si="260"/>
        <v>1</v>
      </c>
      <c r="AI1546" s="97">
        <f t="shared" si="261"/>
        <v>1.6666666666666666E-2</v>
      </c>
      <c r="AJ1546" s="97">
        <f t="shared" si="262"/>
        <v>1.6666666666666666E-2</v>
      </c>
      <c r="AK1546" s="97">
        <f t="shared" si="263"/>
        <v>3.5460992907801414E-2</v>
      </c>
    </row>
    <row r="1547" spans="1:37" ht="25.4" customHeight="1" thickTop="1" thickBot="1" x14ac:dyDescent="0.3">
      <c r="A1547" s="323" t="s">
        <v>1326</v>
      </c>
      <c r="B1547" s="324" t="s">
        <v>1327</v>
      </c>
      <c r="C1547" s="324" t="s">
        <v>1327</v>
      </c>
      <c r="D1547" s="324" t="s">
        <v>1327</v>
      </c>
      <c r="E1547" s="324" t="s">
        <v>1327</v>
      </c>
      <c r="F1547" s="324" t="s">
        <v>1327</v>
      </c>
      <c r="G1547" s="324" t="s">
        <v>1327</v>
      </c>
      <c r="H1547" s="324" t="s">
        <v>1327</v>
      </c>
      <c r="I1547" s="324" t="s">
        <v>1327</v>
      </c>
      <c r="J1547" s="324" t="s">
        <v>1327</v>
      </c>
      <c r="K1547" s="324" t="s">
        <v>1327</v>
      </c>
      <c r="L1547" s="324" t="s">
        <v>1327</v>
      </c>
      <c r="M1547" s="324" t="s">
        <v>1327</v>
      </c>
      <c r="N1547" s="324" t="s">
        <v>1327</v>
      </c>
      <c r="O1547" s="324" t="s">
        <v>1327</v>
      </c>
      <c r="P1547" s="324" t="s">
        <v>1327</v>
      </c>
      <c r="Q1547" s="324"/>
      <c r="R1547" s="324"/>
      <c r="S1547" s="324"/>
      <c r="T1547" s="324"/>
      <c r="U1547" s="324"/>
      <c r="V1547" s="324"/>
      <c r="W1547" s="324"/>
      <c r="X1547" s="324"/>
      <c r="Y1547" s="324"/>
      <c r="Z1547" s="324"/>
      <c r="AA1547" s="324"/>
      <c r="AB1547" s="324"/>
      <c r="AC1547" s="325"/>
      <c r="AD1547" s="94">
        <f>'Art. 121'!AF1487</f>
        <v>2</v>
      </c>
      <c r="AE1547" s="95">
        <f t="shared" si="257"/>
        <v>3.5460992907801414E-2</v>
      </c>
      <c r="AF1547">
        <f t="shared" si="258"/>
        <v>1</v>
      </c>
      <c r="AG1547" s="92">
        <f t="shared" si="259"/>
        <v>1</v>
      </c>
      <c r="AH1547" s="96">
        <f t="shared" si="260"/>
        <v>1</v>
      </c>
      <c r="AI1547" s="97">
        <f t="shared" si="261"/>
        <v>1.6666666666666666E-2</v>
      </c>
      <c r="AJ1547" s="97">
        <f t="shared" si="262"/>
        <v>1.6666666666666666E-2</v>
      </c>
      <c r="AK1547" s="97">
        <f t="shared" si="263"/>
        <v>3.5460992907801414E-2</v>
      </c>
    </row>
    <row r="1548" spans="1:37" ht="25.4" customHeight="1" thickTop="1" x14ac:dyDescent="0.25">
      <c r="A1548" s="321" t="s">
        <v>2134</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5">
        <f>SUM(AE1488:AE1547)</f>
        <v>2.1276595744680824</v>
      </c>
      <c r="AF1548" s="65"/>
      <c r="AG1548" s="98">
        <f>SUM(AG1488:AG1547)</f>
        <v>60</v>
      </c>
      <c r="AH1548" s="99"/>
      <c r="AI1548" s="100"/>
      <c r="AJ1548" s="100"/>
      <c r="AK1548" s="100"/>
    </row>
    <row r="1549" spans="1:37" ht="25.4" customHeight="1" x14ac:dyDescent="0.25">
      <c r="A1549" s="308" t="s">
        <v>2138</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5">
        <f>AE1548/$AE$23*100</f>
        <v>99.999999999999872</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2" t="s">
        <v>111</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11" t="s">
        <v>99</v>
      </c>
      <c r="AE1551" s="112" t="s">
        <v>9</v>
      </c>
      <c r="AF1551" s="92" t="s">
        <v>1988</v>
      </c>
      <c r="AG1551" s="92" t="s">
        <v>1989</v>
      </c>
      <c r="AH1551" s="92" t="s">
        <v>1990</v>
      </c>
      <c r="AI1551" s="93" t="s">
        <v>1991</v>
      </c>
      <c r="AJ1551" s="92"/>
      <c r="AK1551" s="93" t="s">
        <v>1992</v>
      </c>
    </row>
    <row r="1552" spans="1:37" ht="25.4" customHeight="1" thickTop="1" thickBot="1" x14ac:dyDescent="0.3">
      <c r="A1552" s="323" t="s">
        <v>1328</v>
      </c>
      <c r="B1552" s="324" t="s">
        <v>1329</v>
      </c>
      <c r="C1552" s="324" t="s">
        <v>1329</v>
      </c>
      <c r="D1552" s="324" t="s">
        <v>1329</v>
      </c>
      <c r="E1552" s="324" t="s">
        <v>1329</v>
      </c>
      <c r="F1552" s="324" t="s">
        <v>1329</v>
      </c>
      <c r="G1552" s="324" t="s">
        <v>1329</v>
      </c>
      <c r="H1552" s="324" t="s">
        <v>1329</v>
      </c>
      <c r="I1552" s="324" t="s">
        <v>1329</v>
      </c>
      <c r="J1552" s="324" t="s">
        <v>1329</v>
      </c>
      <c r="K1552" s="324" t="s">
        <v>1329</v>
      </c>
      <c r="L1552" s="324" t="s">
        <v>1329</v>
      </c>
      <c r="M1552" s="324" t="s">
        <v>1329</v>
      </c>
      <c r="N1552" s="324" t="s">
        <v>1329</v>
      </c>
      <c r="O1552" s="324" t="s">
        <v>1329</v>
      </c>
      <c r="P1552" s="324" t="s">
        <v>1329</v>
      </c>
      <c r="Q1552" s="324"/>
      <c r="R1552" s="324"/>
      <c r="S1552" s="324"/>
      <c r="T1552" s="324"/>
      <c r="U1552" s="324"/>
      <c r="V1552" s="324"/>
      <c r="W1552" s="324"/>
      <c r="X1552" s="324"/>
      <c r="Y1552" s="324"/>
      <c r="Z1552" s="324"/>
      <c r="AA1552" s="324"/>
      <c r="AB1552" s="324"/>
      <c r="AC1552" s="325"/>
      <c r="AD1552" s="94">
        <f>'Art. 121'!AF1490</f>
        <v>2</v>
      </c>
      <c r="AE1552" s="95">
        <f>IF(AG1552=1,AK1552,AG1552)</f>
        <v>0.42553191489361702</v>
      </c>
      <c r="AF1552">
        <f>AD1552/2</f>
        <v>1</v>
      </c>
      <c r="AG1552" s="92">
        <f>IF(AND(AF1552&gt;=0,AF1552&lt;=1),1,"No aplica")</f>
        <v>1</v>
      </c>
      <c r="AH1552" s="96">
        <f>AD1552/(AG1552*2)</f>
        <v>1</v>
      </c>
      <c r="AI1552" s="97">
        <f>IF(AG1552=1,AG1552/$AG$1557,"No aplica")</f>
        <v>0.2</v>
      </c>
      <c r="AJ1552" s="97">
        <f>AF1552*AI1552</f>
        <v>0.2</v>
      </c>
      <c r="AK1552" s="97">
        <f>AJ1552*$AE$23</f>
        <v>0.42553191489361702</v>
      </c>
    </row>
    <row r="1553" spans="1:37" ht="25.4" customHeight="1" thickTop="1" thickBot="1" x14ac:dyDescent="0.3">
      <c r="A1553" s="323" t="s">
        <v>1330</v>
      </c>
      <c r="B1553" s="324" t="s">
        <v>1331</v>
      </c>
      <c r="C1553" s="324" t="s">
        <v>1331</v>
      </c>
      <c r="D1553" s="324" t="s">
        <v>1331</v>
      </c>
      <c r="E1553" s="324" t="s">
        <v>1331</v>
      </c>
      <c r="F1553" s="324" t="s">
        <v>1331</v>
      </c>
      <c r="G1553" s="324" t="s">
        <v>1331</v>
      </c>
      <c r="H1553" s="324" t="s">
        <v>1331</v>
      </c>
      <c r="I1553" s="324" t="s">
        <v>1331</v>
      </c>
      <c r="J1553" s="324" t="s">
        <v>1331</v>
      </c>
      <c r="K1553" s="324" t="s">
        <v>1331</v>
      </c>
      <c r="L1553" s="324" t="s">
        <v>1331</v>
      </c>
      <c r="M1553" s="324" t="s">
        <v>1331</v>
      </c>
      <c r="N1553" s="324" t="s">
        <v>1331</v>
      </c>
      <c r="O1553" s="324" t="s">
        <v>1331</v>
      </c>
      <c r="P1553" s="324" t="s">
        <v>1331</v>
      </c>
      <c r="Q1553" s="324"/>
      <c r="R1553" s="324"/>
      <c r="S1553" s="324"/>
      <c r="T1553" s="324"/>
      <c r="U1553" s="324"/>
      <c r="V1553" s="324"/>
      <c r="W1553" s="324"/>
      <c r="X1553" s="324"/>
      <c r="Y1553" s="324"/>
      <c r="Z1553" s="324"/>
      <c r="AA1553" s="324"/>
      <c r="AB1553" s="324"/>
      <c r="AC1553" s="325"/>
      <c r="AD1553" s="94">
        <f>'Art. 121'!AF1491</f>
        <v>2</v>
      </c>
      <c r="AE1553" s="95">
        <f>IF(AG1553=1,AK1553,AG1553)</f>
        <v>0.42553191489361702</v>
      </c>
      <c r="AF1553">
        <f>AD1553/2</f>
        <v>1</v>
      </c>
      <c r="AG1553" s="92">
        <f>IF(AND(AF1553&gt;=0,AF1553&lt;=1),1,"No aplica")</f>
        <v>1</v>
      </c>
      <c r="AH1553" s="96">
        <f>AD1553/(AG1553*2)</f>
        <v>1</v>
      </c>
      <c r="AI1553" s="97">
        <f>IF(AG1553=1,AG1553/$AG$1557,"No aplica")</f>
        <v>0.2</v>
      </c>
      <c r="AJ1553" s="97">
        <f>AF1553*AI1553</f>
        <v>0.2</v>
      </c>
      <c r="AK1553" s="97">
        <f>AJ1553*$AE$23</f>
        <v>0.42553191489361702</v>
      </c>
    </row>
    <row r="1554" spans="1:37" ht="25.4" customHeight="1" thickTop="1" thickBot="1" x14ac:dyDescent="0.3">
      <c r="A1554" s="323" t="s">
        <v>1332</v>
      </c>
      <c r="B1554" s="324" t="s">
        <v>1333</v>
      </c>
      <c r="C1554" s="324" t="s">
        <v>1333</v>
      </c>
      <c r="D1554" s="324" t="s">
        <v>1333</v>
      </c>
      <c r="E1554" s="324" t="s">
        <v>1333</v>
      </c>
      <c r="F1554" s="324" t="s">
        <v>1333</v>
      </c>
      <c r="G1554" s="324" t="s">
        <v>1333</v>
      </c>
      <c r="H1554" s="324" t="s">
        <v>1333</v>
      </c>
      <c r="I1554" s="324" t="s">
        <v>1333</v>
      </c>
      <c r="J1554" s="324" t="s">
        <v>1333</v>
      </c>
      <c r="K1554" s="324" t="s">
        <v>1333</v>
      </c>
      <c r="L1554" s="324" t="s">
        <v>1333</v>
      </c>
      <c r="M1554" s="324" t="s">
        <v>1333</v>
      </c>
      <c r="N1554" s="324" t="s">
        <v>1333</v>
      </c>
      <c r="O1554" s="324" t="s">
        <v>1333</v>
      </c>
      <c r="P1554" s="324" t="s">
        <v>1333</v>
      </c>
      <c r="Q1554" s="324"/>
      <c r="R1554" s="324"/>
      <c r="S1554" s="324"/>
      <c r="T1554" s="324"/>
      <c r="U1554" s="324"/>
      <c r="V1554" s="324"/>
      <c r="W1554" s="324"/>
      <c r="X1554" s="324"/>
      <c r="Y1554" s="324"/>
      <c r="Z1554" s="324"/>
      <c r="AA1554" s="324"/>
      <c r="AB1554" s="324"/>
      <c r="AC1554" s="325"/>
      <c r="AD1554" s="94">
        <f>'Art. 121'!AF1492</f>
        <v>2</v>
      </c>
      <c r="AE1554" s="95">
        <f>IF(AG1554=1,AK1554,AG1554)</f>
        <v>0.42553191489361702</v>
      </c>
      <c r="AF1554">
        <f>AD1554/2</f>
        <v>1</v>
      </c>
      <c r="AG1554" s="92">
        <f>IF(AND(AF1554&gt;=0,AF1554&lt;=1),1,"No aplica")</f>
        <v>1</v>
      </c>
      <c r="AH1554" s="96">
        <f>AD1554/(AG1554*2)</f>
        <v>1</v>
      </c>
      <c r="AI1554" s="97">
        <f>IF(AG1554=1,AG1554/$AG$1557,"No aplica")</f>
        <v>0.2</v>
      </c>
      <c r="AJ1554" s="97">
        <f>AF1554*AI1554</f>
        <v>0.2</v>
      </c>
      <c r="AK1554" s="97">
        <f>AJ1554*$AE$23</f>
        <v>0.42553191489361702</v>
      </c>
    </row>
    <row r="1555" spans="1:37" ht="25.4" customHeight="1" thickTop="1" thickBot="1" x14ac:dyDescent="0.3">
      <c r="A1555" s="323" t="s">
        <v>1334</v>
      </c>
      <c r="B1555" s="324" t="s">
        <v>1335</v>
      </c>
      <c r="C1555" s="324" t="s">
        <v>1335</v>
      </c>
      <c r="D1555" s="324" t="s">
        <v>1335</v>
      </c>
      <c r="E1555" s="324" t="s">
        <v>1335</v>
      </c>
      <c r="F1555" s="324" t="s">
        <v>1335</v>
      </c>
      <c r="G1555" s="324" t="s">
        <v>1335</v>
      </c>
      <c r="H1555" s="324" t="s">
        <v>1335</v>
      </c>
      <c r="I1555" s="324" t="s">
        <v>1335</v>
      </c>
      <c r="J1555" s="324" t="s">
        <v>1335</v>
      </c>
      <c r="K1555" s="324" t="s">
        <v>1335</v>
      </c>
      <c r="L1555" s="324" t="s">
        <v>1335</v>
      </c>
      <c r="M1555" s="324" t="s">
        <v>1335</v>
      </c>
      <c r="N1555" s="324" t="s">
        <v>1335</v>
      </c>
      <c r="O1555" s="324" t="s">
        <v>1335</v>
      </c>
      <c r="P1555" s="324" t="s">
        <v>1335</v>
      </c>
      <c r="Q1555" s="324"/>
      <c r="R1555" s="324"/>
      <c r="S1555" s="324"/>
      <c r="T1555" s="324"/>
      <c r="U1555" s="324"/>
      <c r="V1555" s="324"/>
      <c r="W1555" s="324"/>
      <c r="X1555" s="324"/>
      <c r="Y1555" s="324"/>
      <c r="Z1555" s="324"/>
      <c r="AA1555" s="324"/>
      <c r="AB1555" s="324"/>
      <c r="AC1555" s="325"/>
      <c r="AD1555" s="94">
        <f>'Art. 121'!AF1493</f>
        <v>2</v>
      </c>
      <c r="AE1555" s="95">
        <f>IF(AG1555=1,AK1555,AG1555)</f>
        <v>0.42553191489361702</v>
      </c>
      <c r="AF1555">
        <f>AD1555/2</f>
        <v>1</v>
      </c>
      <c r="AG1555" s="92">
        <f>IF(AND(AF1555&gt;=0,AF1555&lt;=1),1,"No aplica")</f>
        <v>1</v>
      </c>
      <c r="AH1555" s="96">
        <f>AD1555/(AG1555*2)</f>
        <v>1</v>
      </c>
      <c r="AI1555" s="97">
        <f>IF(AG1555=1,AG1555/$AG$1557,"No aplica")</f>
        <v>0.2</v>
      </c>
      <c r="AJ1555" s="97">
        <f>AF1555*AI1555</f>
        <v>0.2</v>
      </c>
      <c r="AK1555" s="97">
        <f>AJ1555*$AE$23</f>
        <v>0.42553191489361702</v>
      </c>
    </row>
    <row r="1556" spans="1:37" ht="25.4" customHeight="1" thickTop="1" thickBot="1" x14ac:dyDescent="0.3">
      <c r="A1556" s="323" t="s">
        <v>1336</v>
      </c>
      <c r="B1556" s="324" t="s">
        <v>1337</v>
      </c>
      <c r="C1556" s="324" t="s">
        <v>1337</v>
      </c>
      <c r="D1556" s="324" t="s">
        <v>1337</v>
      </c>
      <c r="E1556" s="324" t="s">
        <v>1337</v>
      </c>
      <c r="F1556" s="324" t="s">
        <v>1337</v>
      </c>
      <c r="G1556" s="324" t="s">
        <v>1337</v>
      </c>
      <c r="H1556" s="324" t="s">
        <v>1337</v>
      </c>
      <c r="I1556" s="324" t="s">
        <v>1337</v>
      </c>
      <c r="J1556" s="324" t="s">
        <v>1337</v>
      </c>
      <c r="K1556" s="324" t="s">
        <v>1337</v>
      </c>
      <c r="L1556" s="324" t="s">
        <v>1337</v>
      </c>
      <c r="M1556" s="324" t="s">
        <v>1337</v>
      </c>
      <c r="N1556" s="324" t="s">
        <v>1337</v>
      </c>
      <c r="O1556" s="324" t="s">
        <v>1337</v>
      </c>
      <c r="P1556" s="324" t="s">
        <v>1337</v>
      </c>
      <c r="Q1556" s="324"/>
      <c r="R1556" s="324"/>
      <c r="S1556" s="324"/>
      <c r="T1556" s="324"/>
      <c r="U1556" s="324"/>
      <c r="V1556" s="324"/>
      <c r="W1556" s="324"/>
      <c r="X1556" s="324"/>
      <c r="Y1556" s="324"/>
      <c r="Z1556" s="324"/>
      <c r="AA1556" s="324"/>
      <c r="AB1556" s="324"/>
      <c r="AC1556" s="325"/>
      <c r="AD1556" s="94">
        <f>'Art. 121'!AF1494</f>
        <v>2</v>
      </c>
      <c r="AE1556" s="95">
        <f>IF(AG1556=1,AK1556,AG1556)</f>
        <v>0.42553191489361702</v>
      </c>
      <c r="AF1556">
        <f>AD1556/2</f>
        <v>1</v>
      </c>
      <c r="AG1556" s="92">
        <f>IF(AND(AF1556&gt;=0,AF1556&lt;=1),1,"No aplica")</f>
        <v>1</v>
      </c>
      <c r="AH1556" s="96">
        <f>AD1556/(AG1556*2)</f>
        <v>1</v>
      </c>
      <c r="AI1556" s="97">
        <f>IF(AG1556=1,AG1556/$AG$1557,"No aplica")</f>
        <v>0.2</v>
      </c>
      <c r="AJ1556" s="97">
        <f>AF1556*AI1556</f>
        <v>0.2</v>
      </c>
      <c r="AK1556" s="97">
        <f>AJ1556*$AE$23</f>
        <v>0.42553191489361702</v>
      </c>
    </row>
    <row r="1557" spans="1:37" ht="25.4" customHeight="1" thickTop="1" x14ac:dyDescent="0.25">
      <c r="A1557" s="321" t="s">
        <v>2139</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5">
        <f>SUM(AE1550:AE1556)</f>
        <v>2.1276595744680851</v>
      </c>
      <c r="AF1557" s="65"/>
      <c r="AG1557" s="98">
        <f>SUM(AG1552:AG1556)</f>
        <v>5</v>
      </c>
      <c r="AH1557" s="99"/>
      <c r="AI1557" s="100"/>
      <c r="AJ1557" s="100"/>
      <c r="AK1557" s="100"/>
    </row>
    <row r="1558" spans="1:37" ht="25.4" customHeight="1" x14ac:dyDescent="0.25">
      <c r="A1558" s="308" t="s">
        <v>2140</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1338</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2" t="s">
        <v>76</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69" t="s">
        <v>99</v>
      </c>
      <c r="AE1564" s="113" t="s">
        <v>9</v>
      </c>
      <c r="AF1564" s="92" t="s">
        <v>1988</v>
      </c>
      <c r="AG1564" s="92" t="s">
        <v>1989</v>
      </c>
      <c r="AH1564" s="92" t="s">
        <v>1990</v>
      </c>
      <c r="AI1564" s="93" t="s">
        <v>1991</v>
      </c>
      <c r="AJ1564" s="92"/>
      <c r="AK1564" s="93" t="s">
        <v>1992</v>
      </c>
    </row>
    <row r="1565" spans="1:37" ht="25.4" customHeight="1" thickTop="1" thickBot="1" x14ac:dyDescent="0.3">
      <c r="A1565" s="323" t="s">
        <v>1340</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4">
        <f>'Art. 121'!AF1503</f>
        <v>2</v>
      </c>
      <c r="AE1565" s="95">
        <f t="shared" ref="AE1565:AE1629" si="264">IF(AG1565=1,AK1565,AG1565)</f>
        <v>3.2733224222585927E-2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3.2733224222585927E-2</v>
      </c>
    </row>
    <row r="1566" spans="1:37" ht="25.4" customHeight="1" thickTop="1" thickBot="1" x14ac:dyDescent="0.3">
      <c r="A1566" s="323" t="s">
        <v>1062</v>
      </c>
      <c r="B1566" s="324" t="s">
        <v>1063</v>
      </c>
      <c r="C1566" s="324" t="s">
        <v>1063</v>
      </c>
      <c r="D1566" s="324" t="s">
        <v>1063</v>
      </c>
      <c r="E1566" s="324" t="s">
        <v>1063</v>
      </c>
      <c r="F1566" s="324" t="s">
        <v>1063</v>
      </c>
      <c r="G1566" s="324" t="s">
        <v>1063</v>
      </c>
      <c r="H1566" s="324" t="s">
        <v>1063</v>
      </c>
      <c r="I1566" s="324" t="s">
        <v>1063</v>
      </c>
      <c r="J1566" s="324" t="s">
        <v>1063</v>
      </c>
      <c r="K1566" s="324" t="s">
        <v>1063</v>
      </c>
      <c r="L1566" s="324" t="s">
        <v>1063</v>
      </c>
      <c r="M1566" s="324" t="s">
        <v>1063</v>
      </c>
      <c r="N1566" s="324" t="s">
        <v>1063</v>
      </c>
      <c r="O1566" s="324" t="s">
        <v>1063</v>
      </c>
      <c r="P1566" s="324" t="s">
        <v>1063</v>
      </c>
      <c r="Q1566" s="324"/>
      <c r="R1566" s="324"/>
      <c r="S1566" s="324"/>
      <c r="T1566" s="324"/>
      <c r="U1566" s="324"/>
      <c r="V1566" s="324"/>
      <c r="W1566" s="324"/>
      <c r="X1566" s="324"/>
      <c r="Y1566" s="324"/>
      <c r="Z1566" s="324"/>
      <c r="AA1566" s="324"/>
      <c r="AB1566" s="324"/>
      <c r="AC1566" s="325"/>
      <c r="AD1566" s="94">
        <f>'Art. 121'!AF1504</f>
        <v>2</v>
      </c>
      <c r="AE1566" s="95">
        <f t="shared" si="264"/>
        <v>3.2733224222585927E-2</v>
      </c>
      <c r="AF1566">
        <f t="shared" si="265"/>
        <v>1</v>
      </c>
      <c r="AG1566" s="92">
        <f t="shared" si="266"/>
        <v>1</v>
      </c>
      <c r="AH1566" s="96">
        <f t="shared" si="267"/>
        <v>1</v>
      </c>
      <c r="AI1566" s="97">
        <f t="shared" si="268"/>
        <v>1.5384615384615385E-2</v>
      </c>
      <c r="AJ1566" s="97">
        <f t="shared" si="269"/>
        <v>1.5384615384615385E-2</v>
      </c>
      <c r="AK1566" s="97">
        <f t="shared" si="270"/>
        <v>3.2733224222585927E-2</v>
      </c>
    </row>
    <row r="1567" spans="1:37" ht="25.4" customHeight="1" thickTop="1" thickBot="1" x14ac:dyDescent="0.3">
      <c r="A1567" s="323" t="s">
        <v>1341</v>
      </c>
      <c r="B1567" s="324" t="s">
        <v>1342</v>
      </c>
      <c r="C1567" s="324" t="s">
        <v>1342</v>
      </c>
      <c r="D1567" s="324" t="s">
        <v>1342</v>
      </c>
      <c r="E1567" s="324" t="s">
        <v>1342</v>
      </c>
      <c r="F1567" s="324" t="s">
        <v>1342</v>
      </c>
      <c r="G1567" s="324" t="s">
        <v>1342</v>
      </c>
      <c r="H1567" s="324" t="s">
        <v>1342</v>
      </c>
      <c r="I1567" s="324" t="s">
        <v>1342</v>
      </c>
      <c r="J1567" s="324" t="s">
        <v>1342</v>
      </c>
      <c r="K1567" s="324" t="s">
        <v>1342</v>
      </c>
      <c r="L1567" s="324" t="s">
        <v>1342</v>
      </c>
      <c r="M1567" s="324" t="s">
        <v>1342</v>
      </c>
      <c r="N1567" s="324" t="s">
        <v>1342</v>
      </c>
      <c r="O1567" s="324" t="s">
        <v>1342</v>
      </c>
      <c r="P1567" s="324" t="s">
        <v>1342</v>
      </c>
      <c r="Q1567" s="324"/>
      <c r="R1567" s="324"/>
      <c r="S1567" s="324"/>
      <c r="T1567" s="324"/>
      <c r="U1567" s="324"/>
      <c r="V1567" s="324"/>
      <c r="W1567" s="324"/>
      <c r="X1567" s="324"/>
      <c r="Y1567" s="324"/>
      <c r="Z1567" s="324"/>
      <c r="AA1567" s="324"/>
      <c r="AB1567" s="324"/>
      <c r="AC1567" s="325"/>
      <c r="AD1567" s="94">
        <f>'Art. 121'!AF1505</f>
        <v>2</v>
      </c>
      <c r="AE1567" s="95">
        <f t="shared" si="264"/>
        <v>3.2733224222585927E-2</v>
      </c>
      <c r="AF1567">
        <f t="shared" si="265"/>
        <v>1</v>
      </c>
      <c r="AG1567" s="92">
        <f t="shared" si="266"/>
        <v>1</v>
      </c>
      <c r="AH1567" s="96">
        <f t="shared" si="267"/>
        <v>1</v>
      </c>
      <c r="AI1567" s="97">
        <f t="shared" si="268"/>
        <v>1.5384615384615385E-2</v>
      </c>
      <c r="AJ1567" s="97">
        <f t="shared" si="269"/>
        <v>1.5384615384615385E-2</v>
      </c>
      <c r="AK1567" s="97">
        <f t="shared" si="270"/>
        <v>3.2733224222585927E-2</v>
      </c>
    </row>
    <row r="1568" spans="1:37" ht="25.4" customHeight="1" thickTop="1" thickBot="1" x14ac:dyDescent="0.3">
      <c r="A1568" s="323" t="s">
        <v>1343</v>
      </c>
      <c r="B1568" s="324" t="s">
        <v>1344</v>
      </c>
      <c r="C1568" s="324" t="s">
        <v>1344</v>
      </c>
      <c r="D1568" s="324" t="s">
        <v>1344</v>
      </c>
      <c r="E1568" s="324" t="s">
        <v>1344</v>
      </c>
      <c r="F1568" s="324" t="s">
        <v>1344</v>
      </c>
      <c r="G1568" s="324" t="s">
        <v>1344</v>
      </c>
      <c r="H1568" s="324" t="s">
        <v>1344</v>
      </c>
      <c r="I1568" s="324" t="s">
        <v>1344</v>
      </c>
      <c r="J1568" s="324" t="s">
        <v>1344</v>
      </c>
      <c r="K1568" s="324" t="s">
        <v>1344</v>
      </c>
      <c r="L1568" s="324" t="s">
        <v>1344</v>
      </c>
      <c r="M1568" s="324" t="s">
        <v>1344</v>
      </c>
      <c r="N1568" s="324" t="s">
        <v>1344</v>
      </c>
      <c r="O1568" s="324" t="s">
        <v>1344</v>
      </c>
      <c r="P1568" s="324" t="s">
        <v>1344</v>
      </c>
      <c r="Q1568" s="324"/>
      <c r="R1568" s="324"/>
      <c r="S1568" s="324"/>
      <c r="T1568" s="324"/>
      <c r="U1568" s="324"/>
      <c r="V1568" s="324"/>
      <c r="W1568" s="324"/>
      <c r="X1568" s="324"/>
      <c r="Y1568" s="324"/>
      <c r="Z1568" s="324"/>
      <c r="AA1568" s="324"/>
      <c r="AB1568" s="324"/>
      <c r="AC1568" s="325"/>
      <c r="AD1568" s="94">
        <f>'Art. 121'!AF1504</f>
        <v>2</v>
      </c>
      <c r="AE1568" s="95">
        <f t="shared" si="264"/>
        <v>3.2733224222585927E-2</v>
      </c>
      <c r="AF1568">
        <f t="shared" si="265"/>
        <v>1</v>
      </c>
      <c r="AG1568" s="92">
        <f t="shared" si="266"/>
        <v>1</v>
      </c>
      <c r="AH1568" s="96">
        <f t="shared" si="267"/>
        <v>1</v>
      </c>
      <c r="AI1568" s="97">
        <f t="shared" si="268"/>
        <v>1.5384615384615385E-2</v>
      </c>
      <c r="AJ1568" s="97">
        <f t="shared" si="269"/>
        <v>1.5384615384615385E-2</v>
      </c>
      <c r="AK1568" s="97">
        <f t="shared" si="270"/>
        <v>3.2733224222585927E-2</v>
      </c>
    </row>
    <row r="1569" spans="1:37" ht="25.4" customHeight="1" thickTop="1" thickBot="1" x14ac:dyDescent="0.3">
      <c r="A1569" s="323" t="s">
        <v>1345</v>
      </c>
      <c r="B1569" s="324" t="s">
        <v>1346</v>
      </c>
      <c r="C1569" s="324" t="s">
        <v>1346</v>
      </c>
      <c r="D1569" s="324" t="s">
        <v>1346</v>
      </c>
      <c r="E1569" s="324" t="s">
        <v>1346</v>
      </c>
      <c r="F1569" s="324" t="s">
        <v>1346</v>
      </c>
      <c r="G1569" s="324" t="s">
        <v>1346</v>
      </c>
      <c r="H1569" s="324" t="s">
        <v>1346</v>
      </c>
      <c r="I1569" s="324" t="s">
        <v>1346</v>
      </c>
      <c r="J1569" s="324" t="s">
        <v>1346</v>
      </c>
      <c r="K1569" s="324" t="s">
        <v>1346</v>
      </c>
      <c r="L1569" s="324" t="s">
        <v>1346</v>
      </c>
      <c r="M1569" s="324" t="s">
        <v>1346</v>
      </c>
      <c r="N1569" s="324" t="s">
        <v>1346</v>
      </c>
      <c r="O1569" s="324" t="s">
        <v>1346</v>
      </c>
      <c r="P1569" s="324" t="s">
        <v>1346</v>
      </c>
      <c r="Q1569" s="324"/>
      <c r="R1569" s="324"/>
      <c r="S1569" s="324"/>
      <c r="T1569" s="324"/>
      <c r="U1569" s="324"/>
      <c r="V1569" s="324"/>
      <c r="W1569" s="324"/>
      <c r="X1569" s="324"/>
      <c r="Y1569" s="324"/>
      <c r="Z1569" s="324"/>
      <c r="AA1569" s="324"/>
      <c r="AB1569" s="324"/>
      <c r="AC1569" s="325"/>
      <c r="AD1569" s="94">
        <f>'Art. 121'!AF1505</f>
        <v>2</v>
      </c>
      <c r="AE1569" s="95">
        <f t="shared" si="264"/>
        <v>3.2733224222585927E-2</v>
      </c>
      <c r="AF1569">
        <f t="shared" si="265"/>
        <v>1</v>
      </c>
      <c r="AG1569" s="92">
        <f t="shared" si="266"/>
        <v>1</v>
      </c>
      <c r="AH1569" s="96">
        <f t="shared" si="267"/>
        <v>1</v>
      </c>
      <c r="AI1569" s="97">
        <f t="shared" si="268"/>
        <v>1.5384615384615385E-2</v>
      </c>
      <c r="AJ1569" s="97">
        <f t="shared" si="269"/>
        <v>1.5384615384615385E-2</v>
      </c>
      <c r="AK1569" s="97">
        <f t="shared" si="270"/>
        <v>3.2733224222585927E-2</v>
      </c>
    </row>
    <row r="1570" spans="1:37" ht="25.4" customHeight="1" thickTop="1" thickBot="1" x14ac:dyDescent="0.3">
      <c r="A1570" s="323" t="s">
        <v>1347</v>
      </c>
      <c r="B1570" s="324" t="s">
        <v>1348</v>
      </c>
      <c r="C1570" s="324" t="s">
        <v>1348</v>
      </c>
      <c r="D1570" s="324" t="s">
        <v>1348</v>
      </c>
      <c r="E1570" s="324" t="s">
        <v>1348</v>
      </c>
      <c r="F1570" s="324" t="s">
        <v>1348</v>
      </c>
      <c r="G1570" s="324" t="s">
        <v>1348</v>
      </c>
      <c r="H1570" s="324" t="s">
        <v>1348</v>
      </c>
      <c r="I1570" s="324" t="s">
        <v>1348</v>
      </c>
      <c r="J1570" s="324" t="s">
        <v>1348</v>
      </c>
      <c r="K1570" s="324" t="s">
        <v>1348</v>
      </c>
      <c r="L1570" s="324" t="s">
        <v>1348</v>
      </c>
      <c r="M1570" s="324" t="s">
        <v>1348</v>
      </c>
      <c r="N1570" s="324" t="s">
        <v>1348</v>
      </c>
      <c r="O1570" s="324" t="s">
        <v>1348</v>
      </c>
      <c r="P1570" s="324" t="s">
        <v>1348</v>
      </c>
      <c r="Q1570" s="324"/>
      <c r="R1570" s="324"/>
      <c r="S1570" s="324"/>
      <c r="T1570" s="324"/>
      <c r="U1570" s="324"/>
      <c r="V1570" s="324"/>
      <c r="W1570" s="324"/>
      <c r="X1570" s="324"/>
      <c r="Y1570" s="324"/>
      <c r="Z1570" s="324"/>
      <c r="AA1570" s="324"/>
      <c r="AB1570" s="324"/>
      <c r="AC1570" s="325"/>
      <c r="AD1570" s="94">
        <f>'Art. 121'!AF1506</f>
        <v>2</v>
      </c>
      <c r="AE1570" s="95">
        <f t="shared" si="264"/>
        <v>3.2733224222585927E-2</v>
      </c>
      <c r="AF1570">
        <f t="shared" si="265"/>
        <v>1</v>
      </c>
      <c r="AG1570" s="92">
        <f t="shared" si="266"/>
        <v>1</v>
      </c>
      <c r="AH1570" s="96">
        <f t="shared" si="267"/>
        <v>1</v>
      </c>
      <c r="AI1570" s="97">
        <f t="shared" si="268"/>
        <v>1.5384615384615385E-2</v>
      </c>
      <c r="AJ1570" s="97">
        <f t="shared" si="269"/>
        <v>1.5384615384615385E-2</v>
      </c>
      <c r="AK1570" s="97">
        <f t="shared" si="270"/>
        <v>3.2733224222585927E-2</v>
      </c>
    </row>
    <row r="1571" spans="1:37" ht="25.4" customHeight="1" thickTop="1" thickBot="1" x14ac:dyDescent="0.3">
      <c r="A1571" s="323" t="s">
        <v>1349</v>
      </c>
      <c r="B1571" s="324" t="s">
        <v>1350</v>
      </c>
      <c r="C1571" s="324" t="s">
        <v>1350</v>
      </c>
      <c r="D1571" s="324" t="s">
        <v>1350</v>
      </c>
      <c r="E1571" s="324" t="s">
        <v>1350</v>
      </c>
      <c r="F1571" s="324" t="s">
        <v>1350</v>
      </c>
      <c r="G1571" s="324" t="s">
        <v>1350</v>
      </c>
      <c r="H1571" s="324" t="s">
        <v>1350</v>
      </c>
      <c r="I1571" s="324" t="s">
        <v>1350</v>
      </c>
      <c r="J1571" s="324" t="s">
        <v>1350</v>
      </c>
      <c r="K1571" s="324" t="s">
        <v>1350</v>
      </c>
      <c r="L1571" s="324" t="s">
        <v>1350</v>
      </c>
      <c r="M1571" s="324" t="s">
        <v>1350</v>
      </c>
      <c r="N1571" s="324" t="s">
        <v>1350</v>
      </c>
      <c r="O1571" s="324" t="s">
        <v>1350</v>
      </c>
      <c r="P1571" s="324" t="s">
        <v>1350</v>
      </c>
      <c r="Q1571" s="324"/>
      <c r="R1571" s="324"/>
      <c r="S1571" s="324"/>
      <c r="T1571" s="324"/>
      <c r="U1571" s="324"/>
      <c r="V1571" s="324"/>
      <c r="W1571" s="324"/>
      <c r="X1571" s="324"/>
      <c r="Y1571" s="324"/>
      <c r="Z1571" s="324"/>
      <c r="AA1571" s="324"/>
      <c r="AB1571" s="324"/>
      <c r="AC1571" s="325"/>
      <c r="AD1571" s="94">
        <f>'Art. 121'!AF1507</f>
        <v>2</v>
      </c>
      <c r="AE1571" s="95">
        <f t="shared" si="264"/>
        <v>3.2733224222585927E-2</v>
      </c>
      <c r="AF1571">
        <f t="shared" si="265"/>
        <v>1</v>
      </c>
      <c r="AG1571" s="92">
        <f t="shared" si="266"/>
        <v>1</v>
      </c>
      <c r="AH1571" s="96">
        <f t="shared" si="267"/>
        <v>1</v>
      </c>
      <c r="AI1571" s="97">
        <f t="shared" si="268"/>
        <v>1.5384615384615385E-2</v>
      </c>
      <c r="AJ1571" s="97">
        <f t="shared" si="269"/>
        <v>1.5384615384615385E-2</v>
      </c>
      <c r="AK1571" s="97">
        <f t="shared" si="270"/>
        <v>3.2733224222585927E-2</v>
      </c>
    </row>
    <row r="1572" spans="1:37" ht="25.4" customHeight="1" thickTop="1" thickBot="1" x14ac:dyDescent="0.3">
      <c r="A1572" s="323" t="s">
        <v>1351</v>
      </c>
      <c r="B1572" s="324" t="s">
        <v>1352</v>
      </c>
      <c r="C1572" s="324" t="s">
        <v>1352</v>
      </c>
      <c r="D1572" s="324" t="s">
        <v>1352</v>
      </c>
      <c r="E1572" s="324" t="s">
        <v>1352</v>
      </c>
      <c r="F1572" s="324" t="s">
        <v>1352</v>
      </c>
      <c r="G1572" s="324" t="s">
        <v>1352</v>
      </c>
      <c r="H1572" s="324" t="s">
        <v>1352</v>
      </c>
      <c r="I1572" s="324" t="s">
        <v>1352</v>
      </c>
      <c r="J1572" s="324" t="s">
        <v>1352</v>
      </c>
      <c r="K1572" s="324" t="s">
        <v>1352</v>
      </c>
      <c r="L1572" s="324" t="s">
        <v>1352</v>
      </c>
      <c r="M1572" s="324" t="s">
        <v>1352</v>
      </c>
      <c r="N1572" s="324" t="s">
        <v>1352</v>
      </c>
      <c r="O1572" s="324" t="s">
        <v>1352</v>
      </c>
      <c r="P1572" s="324" t="s">
        <v>1352</v>
      </c>
      <c r="Q1572" s="324"/>
      <c r="R1572" s="324"/>
      <c r="S1572" s="324"/>
      <c r="T1572" s="324"/>
      <c r="U1572" s="324"/>
      <c r="V1572" s="324"/>
      <c r="W1572" s="324"/>
      <c r="X1572" s="324"/>
      <c r="Y1572" s="324"/>
      <c r="Z1572" s="324"/>
      <c r="AA1572" s="324"/>
      <c r="AB1572" s="324"/>
      <c r="AC1572" s="325"/>
      <c r="AD1572" s="94">
        <f>'Art. 121'!AF1508</f>
        <v>2</v>
      </c>
      <c r="AE1572" s="95">
        <f t="shared" si="264"/>
        <v>3.2733224222585927E-2</v>
      </c>
      <c r="AF1572">
        <f t="shared" si="265"/>
        <v>1</v>
      </c>
      <c r="AG1572" s="92">
        <f t="shared" si="266"/>
        <v>1</v>
      </c>
      <c r="AH1572" s="96">
        <f t="shared" si="267"/>
        <v>1</v>
      </c>
      <c r="AI1572" s="97">
        <f t="shared" si="268"/>
        <v>1.5384615384615385E-2</v>
      </c>
      <c r="AJ1572" s="97">
        <f t="shared" si="269"/>
        <v>1.5384615384615385E-2</v>
      </c>
      <c r="AK1572" s="97">
        <f t="shared" si="270"/>
        <v>3.2733224222585927E-2</v>
      </c>
    </row>
    <row r="1573" spans="1:37" ht="25.4" customHeight="1" thickTop="1" thickBot="1" x14ac:dyDescent="0.3">
      <c r="A1573" s="323" t="s">
        <v>1353</v>
      </c>
      <c r="B1573" s="324" t="s">
        <v>1354</v>
      </c>
      <c r="C1573" s="324" t="s">
        <v>1354</v>
      </c>
      <c r="D1573" s="324" t="s">
        <v>1354</v>
      </c>
      <c r="E1573" s="324" t="s">
        <v>1354</v>
      </c>
      <c r="F1573" s="324" t="s">
        <v>1354</v>
      </c>
      <c r="G1573" s="324" t="s">
        <v>1354</v>
      </c>
      <c r="H1573" s="324" t="s">
        <v>1354</v>
      </c>
      <c r="I1573" s="324" t="s">
        <v>1354</v>
      </c>
      <c r="J1573" s="324" t="s">
        <v>1354</v>
      </c>
      <c r="K1573" s="324" t="s">
        <v>1354</v>
      </c>
      <c r="L1573" s="324" t="s">
        <v>1354</v>
      </c>
      <c r="M1573" s="324" t="s">
        <v>1354</v>
      </c>
      <c r="N1573" s="324" t="s">
        <v>1354</v>
      </c>
      <c r="O1573" s="324" t="s">
        <v>1354</v>
      </c>
      <c r="P1573" s="324" t="s">
        <v>1354</v>
      </c>
      <c r="Q1573" s="324"/>
      <c r="R1573" s="324"/>
      <c r="S1573" s="324"/>
      <c r="T1573" s="324"/>
      <c r="U1573" s="324"/>
      <c r="V1573" s="324"/>
      <c r="W1573" s="324"/>
      <c r="X1573" s="324"/>
      <c r="Y1573" s="324"/>
      <c r="Z1573" s="324"/>
      <c r="AA1573" s="324"/>
      <c r="AB1573" s="324"/>
      <c r="AC1573" s="325"/>
      <c r="AD1573" s="94">
        <f>'Art. 121'!AF1509</f>
        <v>2</v>
      </c>
      <c r="AE1573" s="95">
        <f t="shared" si="264"/>
        <v>3.2733224222585927E-2</v>
      </c>
      <c r="AF1573">
        <f t="shared" si="265"/>
        <v>1</v>
      </c>
      <c r="AG1573" s="92">
        <f t="shared" si="266"/>
        <v>1</v>
      </c>
      <c r="AH1573" s="96">
        <f t="shared" si="267"/>
        <v>1</v>
      </c>
      <c r="AI1573" s="97">
        <f t="shared" si="268"/>
        <v>1.5384615384615385E-2</v>
      </c>
      <c r="AJ1573" s="97">
        <f t="shared" si="269"/>
        <v>1.5384615384615385E-2</v>
      </c>
      <c r="AK1573" s="97">
        <f t="shared" si="270"/>
        <v>3.2733224222585927E-2</v>
      </c>
    </row>
    <row r="1574" spans="1:37" ht="25.4" customHeight="1" thickTop="1" thickBot="1" x14ac:dyDescent="0.3">
      <c r="A1574" s="323" t="s">
        <v>1355</v>
      </c>
      <c r="B1574" s="324" t="s">
        <v>1356</v>
      </c>
      <c r="C1574" s="324" t="s">
        <v>1356</v>
      </c>
      <c r="D1574" s="324" t="s">
        <v>1356</v>
      </c>
      <c r="E1574" s="324" t="s">
        <v>1356</v>
      </c>
      <c r="F1574" s="324" t="s">
        <v>1356</v>
      </c>
      <c r="G1574" s="324" t="s">
        <v>1356</v>
      </c>
      <c r="H1574" s="324" t="s">
        <v>1356</v>
      </c>
      <c r="I1574" s="324" t="s">
        <v>1356</v>
      </c>
      <c r="J1574" s="324" t="s">
        <v>1356</v>
      </c>
      <c r="K1574" s="324" t="s">
        <v>1356</v>
      </c>
      <c r="L1574" s="324" t="s">
        <v>1356</v>
      </c>
      <c r="M1574" s="324" t="s">
        <v>1356</v>
      </c>
      <c r="N1574" s="324" t="s">
        <v>1356</v>
      </c>
      <c r="O1574" s="324" t="s">
        <v>1356</v>
      </c>
      <c r="P1574" s="324" t="s">
        <v>1356</v>
      </c>
      <c r="Q1574" s="324"/>
      <c r="R1574" s="324"/>
      <c r="S1574" s="324"/>
      <c r="T1574" s="324"/>
      <c r="U1574" s="324"/>
      <c r="V1574" s="324"/>
      <c r="W1574" s="324"/>
      <c r="X1574" s="324"/>
      <c r="Y1574" s="324"/>
      <c r="Z1574" s="324"/>
      <c r="AA1574" s="324"/>
      <c r="AB1574" s="324"/>
      <c r="AC1574" s="325"/>
      <c r="AD1574" s="94">
        <f>'Art. 121'!AF1510</f>
        <v>2</v>
      </c>
      <c r="AE1574" s="95">
        <f t="shared" si="264"/>
        <v>3.2733224222585927E-2</v>
      </c>
      <c r="AF1574">
        <f t="shared" si="265"/>
        <v>1</v>
      </c>
      <c r="AG1574" s="92">
        <f t="shared" si="266"/>
        <v>1</v>
      </c>
      <c r="AH1574" s="96">
        <f t="shared" si="267"/>
        <v>1</v>
      </c>
      <c r="AI1574" s="97">
        <f t="shared" si="268"/>
        <v>1.5384615384615385E-2</v>
      </c>
      <c r="AJ1574" s="97">
        <f t="shared" si="269"/>
        <v>1.5384615384615385E-2</v>
      </c>
      <c r="AK1574" s="97">
        <f t="shared" si="270"/>
        <v>3.2733224222585927E-2</v>
      </c>
    </row>
    <row r="1575" spans="1:37" ht="25.4" customHeight="1" thickTop="1" thickBot="1" x14ac:dyDescent="0.3">
      <c r="A1575" s="323" t="s">
        <v>1357</v>
      </c>
      <c r="B1575" s="324" t="s">
        <v>1358</v>
      </c>
      <c r="C1575" s="324" t="s">
        <v>1358</v>
      </c>
      <c r="D1575" s="324" t="s">
        <v>1358</v>
      </c>
      <c r="E1575" s="324" t="s">
        <v>1358</v>
      </c>
      <c r="F1575" s="324" t="s">
        <v>1358</v>
      </c>
      <c r="G1575" s="324" t="s">
        <v>1358</v>
      </c>
      <c r="H1575" s="324" t="s">
        <v>1358</v>
      </c>
      <c r="I1575" s="324" t="s">
        <v>1358</v>
      </c>
      <c r="J1575" s="324" t="s">
        <v>1358</v>
      </c>
      <c r="K1575" s="324" t="s">
        <v>1358</v>
      </c>
      <c r="L1575" s="324" t="s">
        <v>1358</v>
      </c>
      <c r="M1575" s="324" t="s">
        <v>1358</v>
      </c>
      <c r="N1575" s="324" t="s">
        <v>1358</v>
      </c>
      <c r="O1575" s="324" t="s">
        <v>1358</v>
      </c>
      <c r="P1575" s="324" t="s">
        <v>1358</v>
      </c>
      <c r="Q1575" s="324"/>
      <c r="R1575" s="324"/>
      <c r="S1575" s="324"/>
      <c r="T1575" s="324"/>
      <c r="U1575" s="324"/>
      <c r="V1575" s="324"/>
      <c r="W1575" s="324"/>
      <c r="X1575" s="324"/>
      <c r="Y1575" s="324"/>
      <c r="Z1575" s="324"/>
      <c r="AA1575" s="324"/>
      <c r="AB1575" s="324"/>
      <c r="AC1575" s="325"/>
      <c r="AD1575" s="94">
        <f>'Art. 121'!AF1511</f>
        <v>2</v>
      </c>
      <c r="AE1575" s="95">
        <f t="shared" si="264"/>
        <v>3.2733224222585927E-2</v>
      </c>
      <c r="AF1575">
        <f t="shared" si="265"/>
        <v>1</v>
      </c>
      <c r="AG1575" s="92">
        <f t="shared" si="266"/>
        <v>1</v>
      </c>
      <c r="AH1575" s="96">
        <f t="shared" si="267"/>
        <v>1</v>
      </c>
      <c r="AI1575" s="97">
        <f t="shared" si="268"/>
        <v>1.5384615384615385E-2</v>
      </c>
      <c r="AJ1575" s="97">
        <f t="shared" si="269"/>
        <v>1.5384615384615385E-2</v>
      </c>
      <c r="AK1575" s="97">
        <f t="shared" si="270"/>
        <v>3.2733224222585927E-2</v>
      </c>
    </row>
    <row r="1576" spans="1:37" ht="25.4" customHeight="1" thickTop="1" thickBot="1" x14ac:dyDescent="0.3">
      <c r="A1576" s="323" t="s">
        <v>1359</v>
      </c>
      <c r="B1576" s="324" t="s">
        <v>1360</v>
      </c>
      <c r="C1576" s="324" t="s">
        <v>1360</v>
      </c>
      <c r="D1576" s="324" t="s">
        <v>1360</v>
      </c>
      <c r="E1576" s="324" t="s">
        <v>1360</v>
      </c>
      <c r="F1576" s="324" t="s">
        <v>1360</v>
      </c>
      <c r="G1576" s="324" t="s">
        <v>1360</v>
      </c>
      <c r="H1576" s="324" t="s">
        <v>1360</v>
      </c>
      <c r="I1576" s="324" t="s">
        <v>1360</v>
      </c>
      <c r="J1576" s="324" t="s">
        <v>1360</v>
      </c>
      <c r="K1576" s="324" t="s">
        <v>1360</v>
      </c>
      <c r="L1576" s="324" t="s">
        <v>1360</v>
      </c>
      <c r="M1576" s="324" t="s">
        <v>1360</v>
      </c>
      <c r="N1576" s="324" t="s">
        <v>1360</v>
      </c>
      <c r="O1576" s="324" t="s">
        <v>1360</v>
      </c>
      <c r="P1576" s="324" t="s">
        <v>1360</v>
      </c>
      <c r="Q1576" s="324"/>
      <c r="R1576" s="324"/>
      <c r="S1576" s="324"/>
      <c r="T1576" s="324"/>
      <c r="U1576" s="324"/>
      <c r="V1576" s="324"/>
      <c r="W1576" s="324"/>
      <c r="X1576" s="324"/>
      <c r="Y1576" s="324"/>
      <c r="Z1576" s="324"/>
      <c r="AA1576" s="324"/>
      <c r="AB1576" s="324"/>
      <c r="AC1576" s="325"/>
      <c r="AD1576" s="94">
        <f>'Art. 121'!AF1512</f>
        <v>2</v>
      </c>
      <c r="AE1576" s="95">
        <f t="shared" si="264"/>
        <v>3.2733224222585927E-2</v>
      </c>
      <c r="AF1576">
        <f t="shared" si="265"/>
        <v>1</v>
      </c>
      <c r="AG1576" s="92">
        <f t="shared" si="266"/>
        <v>1</v>
      </c>
      <c r="AH1576" s="96">
        <f t="shared" si="267"/>
        <v>1</v>
      </c>
      <c r="AI1576" s="97">
        <f t="shared" si="268"/>
        <v>1.5384615384615385E-2</v>
      </c>
      <c r="AJ1576" s="97">
        <f t="shared" si="269"/>
        <v>1.5384615384615385E-2</v>
      </c>
      <c r="AK1576" s="97">
        <f t="shared" si="270"/>
        <v>3.2733224222585927E-2</v>
      </c>
    </row>
    <row r="1577" spans="1:37" ht="25.4" customHeight="1" thickTop="1" thickBot="1" x14ac:dyDescent="0.3">
      <c r="A1577" s="323" t="s">
        <v>1361</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4">
        <f>'Art. 121'!AF1513</f>
        <v>2</v>
      </c>
      <c r="AE1577" s="95">
        <f t="shared" si="264"/>
        <v>3.2733224222585927E-2</v>
      </c>
      <c r="AF1577">
        <f t="shared" si="265"/>
        <v>1</v>
      </c>
      <c r="AG1577" s="92">
        <f t="shared" si="266"/>
        <v>1</v>
      </c>
      <c r="AH1577" s="96">
        <f t="shared" si="267"/>
        <v>1</v>
      </c>
      <c r="AI1577" s="97">
        <f t="shared" si="268"/>
        <v>1.5384615384615385E-2</v>
      </c>
      <c r="AJ1577" s="97">
        <f t="shared" si="269"/>
        <v>1.5384615384615385E-2</v>
      </c>
      <c r="AK1577" s="97">
        <f t="shared" si="270"/>
        <v>3.2733224222585927E-2</v>
      </c>
    </row>
    <row r="1578" spans="1:37" ht="25.4" customHeight="1" thickTop="1" thickBot="1" x14ac:dyDescent="0.3">
      <c r="A1578" s="323" t="s">
        <v>1362</v>
      </c>
      <c r="B1578" s="324" t="s">
        <v>1363</v>
      </c>
      <c r="C1578" s="324" t="s">
        <v>1363</v>
      </c>
      <c r="D1578" s="324" t="s">
        <v>1363</v>
      </c>
      <c r="E1578" s="324" t="s">
        <v>1363</v>
      </c>
      <c r="F1578" s="324" t="s">
        <v>1363</v>
      </c>
      <c r="G1578" s="324" t="s">
        <v>1363</v>
      </c>
      <c r="H1578" s="324" t="s">
        <v>1363</v>
      </c>
      <c r="I1578" s="324" t="s">
        <v>1363</v>
      </c>
      <c r="J1578" s="324" t="s">
        <v>1363</v>
      </c>
      <c r="K1578" s="324" t="s">
        <v>1363</v>
      </c>
      <c r="L1578" s="324" t="s">
        <v>1363</v>
      </c>
      <c r="M1578" s="324" t="s">
        <v>1363</v>
      </c>
      <c r="N1578" s="324" t="s">
        <v>1363</v>
      </c>
      <c r="O1578" s="324" t="s">
        <v>1363</v>
      </c>
      <c r="P1578" s="324" t="s">
        <v>1363</v>
      </c>
      <c r="Q1578" s="324"/>
      <c r="R1578" s="324"/>
      <c r="S1578" s="324"/>
      <c r="T1578" s="324"/>
      <c r="U1578" s="324"/>
      <c r="V1578" s="324"/>
      <c r="W1578" s="324"/>
      <c r="X1578" s="324"/>
      <c r="Y1578" s="324"/>
      <c r="Z1578" s="324"/>
      <c r="AA1578" s="324"/>
      <c r="AB1578" s="324"/>
      <c r="AC1578" s="325"/>
      <c r="AD1578" s="94">
        <f>'Art. 121'!AF1514</f>
        <v>2</v>
      </c>
      <c r="AE1578" s="95">
        <f t="shared" si="264"/>
        <v>3.2733224222585927E-2</v>
      </c>
      <c r="AF1578">
        <f t="shared" si="265"/>
        <v>1</v>
      </c>
      <c r="AG1578" s="92">
        <f t="shared" si="266"/>
        <v>1</v>
      </c>
      <c r="AH1578" s="96">
        <f t="shared" si="267"/>
        <v>1</v>
      </c>
      <c r="AI1578" s="97">
        <f t="shared" si="268"/>
        <v>1.5384615384615385E-2</v>
      </c>
      <c r="AJ1578" s="97">
        <f t="shared" si="269"/>
        <v>1.5384615384615385E-2</v>
      </c>
      <c r="AK1578" s="97">
        <f t="shared" si="270"/>
        <v>3.2733224222585927E-2</v>
      </c>
    </row>
    <row r="1579" spans="1:37" ht="25.4" customHeight="1" thickTop="1" thickBot="1" x14ac:dyDescent="0.3">
      <c r="A1579" s="323" t="s">
        <v>1364</v>
      </c>
      <c r="B1579" s="324" t="s">
        <v>1365</v>
      </c>
      <c r="C1579" s="324" t="s">
        <v>1365</v>
      </c>
      <c r="D1579" s="324" t="s">
        <v>1365</v>
      </c>
      <c r="E1579" s="324" t="s">
        <v>1365</v>
      </c>
      <c r="F1579" s="324" t="s">
        <v>1365</v>
      </c>
      <c r="G1579" s="324" t="s">
        <v>1365</v>
      </c>
      <c r="H1579" s="324" t="s">
        <v>1365</v>
      </c>
      <c r="I1579" s="324" t="s">
        <v>1365</v>
      </c>
      <c r="J1579" s="324" t="s">
        <v>1365</v>
      </c>
      <c r="K1579" s="324" t="s">
        <v>1365</v>
      </c>
      <c r="L1579" s="324" t="s">
        <v>1365</v>
      </c>
      <c r="M1579" s="324" t="s">
        <v>1365</v>
      </c>
      <c r="N1579" s="324" t="s">
        <v>1365</v>
      </c>
      <c r="O1579" s="324" t="s">
        <v>1365</v>
      </c>
      <c r="P1579" s="324" t="s">
        <v>1365</v>
      </c>
      <c r="Q1579" s="324"/>
      <c r="R1579" s="324"/>
      <c r="S1579" s="324"/>
      <c r="T1579" s="324"/>
      <c r="U1579" s="324"/>
      <c r="V1579" s="324"/>
      <c r="W1579" s="324"/>
      <c r="X1579" s="324"/>
      <c r="Y1579" s="324"/>
      <c r="Z1579" s="324"/>
      <c r="AA1579" s="324"/>
      <c r="AB1579" s="324"/>
      <c r="AC1579" s="325"/>
      <c r="AD1579" s="94">
        <f>'Art. 121'!AF1515</f>
        <v>2</v>
      </c>
      <c r="AE1579" s="95">
        <f t="shared" si="264"/>
        <v>3.2733224222585927E-2</v>
      </c>
      <c r="AF1579">
        <f t="shared" si="265"/>
        <v>1</v>
      </c>
      <c r="AG1579" s="92">
        <f t="shared" si="266"/>
        <v>1</v>
      </c>
      <c r="AH1579" s="96">
        <f t="shared" si="267"/>
        <v>1</v>
      </c>
      <c r="AI1579" s="97">
        <f t="shared" si="268"/>
        <v>1.5384615384615385E-2</v>
      </c>
      <c r="AJ1579" s="97">
        <f t="shared" si="269"/>
        <v>1.5384615384615385E-2</v>
      </c>
      <c r="AK1579" s="97">
        <f t="shared" si="270"/>
        <v>3.2733224222585927E-2</v>
      </c>
    </row>
    <row r="1580" spans="1:37" ht="25.4" customHeight="1" thickTop="1" thickBot="1" x14ac:dyDescent="0.3">
      <c r="A1580" s="323" t="s">
        <v>1366</v>
      </c>
      <c r="B1580" s="324" t="s">
        <v>1367</v>
      </c>
      <c r="C1580" s="324" t="s">
        <v>1367</v>
      </c>
      <c r="D1580" s="324" t="s">
        <v>1367</v>
      </c>
      <c r="E1580" s="324" t="s">
        <v>1367</v>
      </c>
      <c r="F1580" s="324" t="s">
        <v>1367</v>
      </c>
      <c r="G1580" s="324" t="s">
        <v>1367</v>
      </c>
      <c r="H1580" s="324" t="s">
        <v>1367</v>
      </c>
      <c r="I1580" s="324" t="s">
        <v>1367</v>
      </c>
      <c r="J1580" s="324" t="s">
        <v>1367</v>
      </c>
      <c r="K1580" s="324" t="s">
        <v>1367</v>
      </c>
      <c r="L1580" s="324" t="s">
        <v>1367</v>
      </c>
      <c r="M1580" s="324" t="s">
        <v>1367</v>
      </c>
      <c r="N1580" s="324" t="s">
        <v>1367</v>
      </c>
      <c r="O1580" s="324" t="s">
        <v>1367</v>
      </c>
      <c r="P1580" s="324" t="s">
        <v>1367</v>
      </c>
      <c r="Q1580" s="324"/>
      <c r="R1580" s="324"/>
      <c r="S1580" s="324"/>
      <c r="T1580" s="324"/>
      <c r="U1580" s="324"/>
      <c r="V1580" s="324"/>
      <c r="W1580" s="324"/>
      <c r="X1580" s="324"/>
      <c r="Y1580" s="324"/>
      <c r="Z1580" s="324"/>
      <c r="AA1580" s="324"/>
      <c r="AB1580" s="324"/>
      <c r="AC1580" s="325"/>
      <c r="AD1580" s="94">
        <f>'Art. 121'!AF1516</f>
        <v>2</v>
      </c>
      <c r="AE1580" s="95">
        <f t="shared" si="264"/>
        <v>3.2733224222585927E-2</v>
      </c>
      <c r="AF1580">
        <f t="shared" si="265"/>
        <v>1</v>
      </c>
      <c r="AG1580" s="92">
        <f t="shared" si="266"/>
        <v>1</v>
      </c>
      <c r="AH1580" s="96">
        <f t="shared" si="267"/>
        <v>1</v>
      </c>
      <c r="AI1580" s="97">
        <f t="shared" si="268"/>
        <v>1.5384615384615385E-2</v>
      </c>
      <c r="AJ1580" s="97">
        <f t="shared" si="269"/>
        <v>1.5384615384615385E-2</v>
      </c>
      <c r="AK1580" s="97">
        <f t="shared" si="270"/>
        <v>3.2733224222585927E-2</v>
      </c>
    </row>
    <row r="1581" spans="1:37" ht="25.4" customHeight="1" thickTop="1" thickBot="1" x14ac:dyDescent="0.3">
      <c r="A1581" s="323" t="s">
        <v>1368</v>
      </c>
      <c r="B1581" s="324" t="s">
        <v>1369</v>
      </c>
      <c r="C1581" s="324" t="s">
        <v>1369</v>
      </c>
      <c r="D1581" s="324" t="s">
        <v>1369</v>
      </c>
      <c r="E1581" s="324" t="s">
        <v>1369</v>
      </c>
      <c r="F1581" s="324" t="s">
        <v>1369</v>
      </c>
      <c r="G1581" s="324" t="s">
        <v>1369</v>
      </c>
      <c r="H1581" s="324" t="s">
        <v>1369</v>
      </c>
      <c r="I1581" s="324" t="s">
        <v>1369</v>
      </c>
      <c r="J1581" s="324" t="s">
        <v>1369</v>
      </c>
      <c r="K1581" s="324" t="s">
        <v>1369</v>
      </c>
      <c r="L1581" s="324" t="s">
        <v>1369</v>
      </c>
      <c r="M1581" s="324" t="s">
        <v>1369</v>
      </c>
      <c r="N1581" s="324" t="s">
        <v>1369</v>
      </c>
      <c r="O1581" s="324" t="s">
        <v>1369</v>
      </c>
      <c r="P1581" s="324" t="s">
        <v>1369</v>
      </c>
      <c r="Q1581" s="324"/>
      <c r="R1581" s="324"/>
      <c r="S1581" s="324"/>
      <c r="T1581" s="324"/>
      <c r="U1581" s="324"/>
      <c r="V1581" s="324"/>
      <c r="W1581" s="324"/>
      <c r="X1581" s="324"/>
      <c r="Y1581" s="324"/>
      <c r="Z1581" s="324"/>
      <c r="AA1581" s="324"/>
      <c r="AB1581" s="324"/>
      <c r="AC1581" s="325"/>
      <c r="AD1581" s="94">
        <f>'Art. 121'!AF1517</f>
        <v>2</v>
      </c>
      <c r="AE1581" s="95">
        <f t="shared" si="264"/>
        <v>3.2733224222585927E-2</v>
      </c>
      <c r="AF1581">
        <f t="shared" si="265"/>
        <v>1</v>
      </c>
      <c r="AG1581" s="92">
        <f t="shared" si="266"/>
        <v>1</v>
      </c>
      <c r="AH1581" s="96">
        <f t="shared" si="267"/>
        <v>1</v>
      </c>
      <c r="AI1581" s="97">
        <f t="shared" si="268"/>
        <v>1.5384615384615385E-2</v>
      </c>
      <c r="AJ1581" s="97">
        <f t="shared" si="269"/>
        <v>1.5384615384615385E-2</v>
      </c>
      <c r="AK1581" s="97">
        <f t="shared" si="270"/>
        <v>3.2733224222585927E-2</v>
      </c>
    </row>
    <row r="1582" spans="1:37" ht="25.4" customHeight="1" thickTop="1" thickBot="1" x14ac:dyDescent="0.3">
      <c r="A1582" s="323" t="s">
        <v>1370</v>
      </c>
      <c r="B1582" s="324" t="s">
        <v>1371</v>
      </c>
      <c r="C1582" s="324" t="s">
        <v>1371</v>
      </c>
      <c r="D1582" s="324" t="s">
        <v>1371</v>
      </c>
      <c r="E1582" s="324" t="s">
        <v>1371</v>
      </c>
      <c r="F1582" s="324" t="s">
        <v>1371</v>
      </c>
      <c r="G1582" s="324" t="s">
        <v>1371</v>
      </c>
      <c r="H1582" s="324" t="s">
        <v>1371</v>
      </c>
      <c r="I1582" s="324" t="s">
        <v>1371</v>
      </c>
      <c r="J1582" s="324" t="s">
        <v>1371</v>
      </c>
      <c r="K1582" s="324" t="s">
        <v>1371</v>
      </c>
      <c r="L1582" s="324" t="s">
        <v>1371</v>
      </c>
      <c r="M1582" s="324" t="s">
        <v>1371</v>
      </c>
      <c r="N1582" s="324" t="s">
        <v>1371</v>
      </c>
      <c r="O1582" s="324" t="s">
        <v>1371</v>
      </c>
      <c r="P1582" s="324" t="s">
        <v>1371</v>
      </c>
      <c r="Q1582" s="324"/>
      <c r="R1582" s="324"/>
      <c r="S1582" s="324"/>
      <c r="T1582" s="324"/>
      <c r="U1582" s="324"/>
      <c r="V1582" s="324"/>
      <c r="W1582" s="324"/>
      <c r="X1582" s="324"/>
      <c r="Y1582" s="324"/>
      <c r="Z1582" s="324"/>
      <c r="AA1582" s="324"/>
      <c r="AB1582" s="324"/>
      <c r="AC1582" s="325"/>
      <c r="AD1582" s="94">
        <f>'Art. 121'!AF1518</f>
        <v>2</v>
      </c>
      <c r="AE1582" s="95">
        <f t="shared" si="264"/>
        <v>3.2733224222585927E-2</v>
      </c>
      <c r="AF1582">
        <f t="shared" si="265"/>
        <v>1</v>
      </c>
      <c r="AG1582" s="92">
        <f t="shared" si="266"/>
        <v>1</v>
      </c>
      <c r="AH1582" s="96">
        <f t="shared" si="267"/>
        <v>1</v>
      </c>
      <c r="AI1582" s="97">
        <f t="shared" si="268"/>
        <v>1.5384615384615385E-2</v>
      </c>
      <c r="AJ1582" s="97">
        <f t="shared" si="269"/>
        <v>1.5384615384615385E-2</v>
      </c>
      <c r="AK1582" s="97">
        <f t="shared" si="270"/>
        <v>3.2733224222585927E-2</v>
      </c>
    </row>
    <row r="1583" spans="1:37" ht="25.4" customHeight="1" thickTop="1" thickBot="1" x14ac:dyDescent="0.3">
      <c r="A1583" s="323" t="s">
        <v>1372</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4">
        <f>'Art. 121'!AF1519</f>
        <v>2</v>
      </c>
      <c r="AE1583" s="95">
        <f t="shared" si="264"/>
        <v>3.2733224222585927E-2</v>
      </c>
      <c r="AF1583">
        <f t="shared" si="265"/>
        <v>1</v>
      </c>
      <c r="AG1583" s="92">
        <f t="shared" si="266"/>
        <v>1</v>
      </c>
      <c r="AH1583" s="96">
        <f t="shared" si="267"/>
        <v>1</v>
      </c>
      <c r="AI1583" s="97">
        <f t="shared" si="268"/>
        <v>1.5384615384615385E-2</v>
      </c>
      <c r="AJ1583" s="97">
        <f t="shared" si="269"/>
        <v>1.5384615384615385E-2</v>
      </c>
      <c r="AK1583" s="97">
        <f t="shared" si="270"/>
        <v>3.2733224222585927E-2</v>
      </c>
    </row>
    <row r="1584" spans="1:37" ht="25.4" customHeight="1" thickTop="1" thickBot="1" x14ac:dyDescent="0.3">
      <c r="A1584" s="323" t="s">
        <v>1373</v>
      </c>
      <c r="B1584" s="324" t="s">
        <v>1373</v>
      </c>
      <c r="C1584" s="324" t="s">
        <v>1373</v>
      </c>
      <c r="D1584" s="324" t="s">
        <v>1373</v>
      </c>
      <c r="E1584" s="324" t="s">
        <v>1373</v>
      </c>
      <c r="F1584" s="324" t="s">
        <v>1373</v>
      </c>
      <c r="G1584" s="324" t="s">
        <v>1373</v>
      </c>
      <c r="H1584" s="324" t="s">
        <v>1373</v>
      </c>
      <c r="I1584" s="324" t="s">
        <v>1373</v>
      </c>
      <c r="J1584" s="324" t="s">
        <v>1373</v>
      </c>
      <c r="K1584" s="324" t="s">
        <v>1373</v>
      </c>
      <c r="L1584" s="324" t="s">
        <v>1373</v>
      </c>
      <c r="M1584" s="324" t="s">
        <v>1373</v>
      </c>
      <c r="N1584" s="324" t="s">
        <v>1373</v>
      </c>
      <c r="O1584" s="324" t="s">
        <v>1373</v>
      </c>
      <c r="P1584" s="324" t="s">
        <v>1373</v>
      </c>
      <c r="Q1584" s="324"/>
      <c r="R1584" s="324"/>
      <c r="S1584" s="324"/>
      <c r="T1584" s="324"/>
      <c r="U1584" s="324"/>
      <c r="V1584" s="324"/>
      <c r="W1584" s="324"/>
      <c r="X1584" s="324"/>
      <c r="Y1584" s="324"/>
      <c r="Z1584" s="324"/>
      <c r="AA1584" s="324"/>
      <c r="AB1584" s="324"/>
      <c r="AC1584" s="325"/>
      <c r="AD1584" s="94">
        <f>'Art. 121'!AF1520</f>
        <v>2</v>
      </c>
      <c r="AE1584" s="95">
        <f t="shared" si="264"/>
        <v>3.2733224222585927E-2</v>
      </c>
      <c r="AF1584">
        <f t="shared" si="265"/>
        <v>1</v>
      </c>
      <c r="AG1584" s="92">
        <f t="shared" si="266"/>
        <v>1</v>
      </c>
      <c r="AH1584" s="96">
        <f t="shared" si="267"/>
        <v>1</v>
      </c>
      <c r="AI1584" s="97">
        <f t="shared" si="268"/>
        <v>1.5384615384615385E-2</v>
      </c>
      <c r="AJ1584" s="97">
        <f t="shared" si="269"/>
        <v>1.5384615384615385E-2</v>
      </c>
      <c r="AK1584" s="97">
        <f t="shared" si="270"/>
        <v>3.2733224222585927E-2</v>
      </c>
    </row>
    <row r="1585" spans="1:37" ht="25.4" customHeight="1" thickTop="1" thickBot="1" x14ac:dyDescent="0.3">
      <c r="A1585" s="323" t="s">
        <v>1374</v>
      </c>
      <c r="B1585" s="324" t="s">
        <v>1375</v>
      </c>
      <c r="C1585" s="324" t="s">
        <v>1375</v>
      </c>
      <c r="D1585" s="324" t="s">
        <v>1375</v>
      </c>
      <c r="E1585" s="324" t="s">
        <v>1375</v>
      </c>
      <c r="F1585" s="324" t="s">
        <v>1375</v>
      </c>
      <c r="G1585" s="324" t="s">
        <v>1375</v>
      </c>
      <c r="H1585" s="324" t="s">
        <v>1375</v>
      </c>
      <c r="I1585" s="324" t="s">
        <v>1375</v>
      </c>
      <c r="J1585" s="324" t="s">
        <v>1375</v>
      </c>
      <c r="K1585" s="324" t="s">
        <v>1375</v>
      </c>
      <c r="L1585" s="324" t="s">
        <v>1375</v>
      </c>
      <c r="M1585" s="324" t="s">
        <v>1375</v>
      </c>
      <c r="N1585" s="324" t="s">
        <v>1375</v>
      </c>
      <c r="O1585" s="324" t="s">
        <v>1375</v>
      </c>
      <c r="P1585" s="324" t="s">
        <v>1375</v>
      </c>
      <c r="Q1585" s="324"/>
      <c r="R1585" s="324"/>
      <c r="S1585" s="324"/>
      <c r="T1585" s="324"/>
      <c r="U1585" s="324"/>
      <c r="V1585" s="324"/>
      <c r="W1585" s="324"/>
      <c r="X1585" s="324"/>
      <c r="Y1585" s="324"/>
      <c r="Z1585" s="324"/>
      <c r="AA1585" s="324"/>
      <c r="AB1585" s="324"/>
      <c r="AC1585" s="325"/>
      <c r="AD1585" s="94">
        <f>'Art. 121'!AF1521</f>
        <v>2</v>
      </c>
      <c r="AE1585" s="95">
        <f t="shared" si="264"/>
        <v>3.2733224222585927E-2</v>
      </c>
      <c r="AF1585">
        <f t="shared" si="265"/>
        <v>1</v>
      </c>
      <c r="AG1585" s="92">
        <f t="shared" si="266"/>
        <v>1</v>
      </c>
      <c r="AH1585" s="96">
        <f t="shared" si="267"/>
        <v>1</v>
      </c>
      <c r="AI1585" s="97">
        <f t="shared" si="268"/>
        <v>1.5384615384615385E-2</v>
      </c>
      <c r="AJ1585" s="97">
        <f t="shared" si="269"/>
        <v>1.5384615384615385E-2</v>
      </c>
      <c r="AK1585" s="97">
        <f t="shared" si="270"/>
        <v>3.2733224222585927E-2</v>
      </c>
    </row>
    <row r="1586" spans="1:37" ht="25.4" customHeight="1" thickTop="1" thickBot="1" x14ac:dyDescent="0.3">
      <c r="A1586" s="323" t="s">
        <v>1376</v>
      </c>
      <c r="B1586" s="324" t="s">
        <v>1377</v>
      </c>
      <c r="C1586" s="324" t="s">
        <v>1377</v>
      </c>
      <c r="D1586" s="324" t="s">
        <v>1377</v>
      </c>
      <c r="E1586" s="324" t="s">
        <v>1377</v>
      </c>
      <c r="F1586" s="324" t="s">
        <v>1377</v>
      </c>
      <c r="G1586" s="324" t="s">
        <v>1377</v>
      </c>
      <c r="H1586" s="324" t="s">
        <v>1377</v>
      </c>
      <c r="I1586" s="324" t="s">
        <v>1377</v>
      </c>
      <c r="J1586" s="324" t="s">
        <v>1377</v>
      </c>
      <c r="K1586" s="324" t="s">
        <v>1377</v>
      </c>
      <c r="L1586" s="324" t="s">
        <v>1377</v>
      </c>
      <c r="M1586" s="324" t="s">
        <v>1377</v>
      </c>
      <c r="N1586" s="324" t="s">
        <v>1377</v>
      </c>
      <c r="O1586" s="324" t="s">
        <v>1377</v>
      </c>
      <c r="P1586" s="324" t="s">
        <v>1377</v>
      </c>
      <c r="Q1586" s="324"/>
      <c r="R1586" s="324"/>
      <c r="S1586" s="324"/>
      <c r="T1586" s="324"/>
      <c r="U1586" s="324"/>
      <c r="V1586" s="324"/>
      <c r="W1586" s="324"/>
      <c r="X1586" s="324"/>
      <c r="Y1586" s="324"/>
      <c r="Z1586" s="324"/>
      <c r="AA1586" s="324"/>
      <c r="AB1586" s="324"/>
      <c r="AC1586" s="325"/>
      <c r="AD1586" s="94">
        <f>'Art. 121'!AF1522</f>
        <v>2</v>
      </c>
      <c r="AE1586" s="95">
        <f t="shared" si="264"/>
        <v>3.2733224222585927E-2</v>
      </c>
      <c r="AF1586">
        <f t="shared" si="265"/>
        <v>1</v>
      </c>
      <c r="AG1586" s="92">
        <f t="shared" si="266"/>
        <v>1</v>
      </c>
      <c r="AH1586" s="96">
        <f t="shared" si="267"/>
        <v>1</v>
      </c>
      <c r="AI1586" s="97">
        <f t="shared" si="268"/>
        <v>1.5384615384615385E-2</v>
      </c>
      <c r="AJ1586" s="97">
        <f t="shared" si="269"/>
        <v>1.5384615384615385E-2</v>
      </c>
      <c r="AK1586" s="97">
        <f t="shared" si="270"/>
        <v>3.2733224222585927E-2</v>
      </c>
    </row>
    <row r="1587" spans="1:37" ht="25.4" customHeight="1" thickTop="1" thickBot="1" x14ac:dyDescent="0.3">
      <c r="A1587" s="323" t="s">
        <v>1378</v>
      </c>
      <c r="B1587" s="324" t="s">
        <v>1377</v>
      </c>
      <c r="C1587" s="324" t="s">
        <v>1377</v>
      </c>
      <c r="D1587" s="324" t="s">
        <v>1377</v>
      </c>
      <c r="E1587" s="324" t="s">
        <v>1377</v>
      </c>
      <c r="F1587" s="324" t="s">
        <v>1377</v>
      </c>
      <c r="G1587" s="324" t="s">
        <v>1377</v>
      </c>
      <c r="H1587" s="324" t="s">
        <v>1377</v>
      </c>
      <c r="I1587" s="324" t="s">
        <v>1377</v>
      </c>
      <c r="J1587" s="324" t="s">
        <v>1377</v>
      </c>
      <c r="K1587" s="324" t="s">
        <v>1377</v>
      </c>
      <c r="L1587" s="324" t="s">
        <v>1377</v>
      </c>
      <c r="M1587" s="324" t="s">
        <v>1377</v>
      </c>
      <c r="N1587" s="324" t="s">
        <v>1377</v>
      </c>
      <c r="O1587" s="324" t="s">
        <v>1377</v>
      </c>
      <c r="P1587" s="324" t="s">
        <v>1377</v>
      </c>
      <c r="Q1587" s="324"/>
      <c r="R1587" s="324"/>
      <c r="S1587" s="324"/>
      <c r="T1587" s="324"/>
      <c r="U1587" s="324"/>
      <c r="V1587" s="324"/>
      <c r="W1587" s="324"/>
      <c r="X1587" s="324"/>
      <c r="Y1587" s="324"/>
      <c r="Z1587" s="324"/>
      <c r="AA1587" s="324"/>
      <c r="AB1587" s="324"/>
      <c r="AC1587" s="325"/>
      <c r="AD1587" s="94">
        <f>'Art. 121'!AF1523</f>
        <v>2</v>
      </c>
      <c r="AE1587" s="95">
        <f t="shared" si="264"/>
        <v>3.2733224222585927E-2</v>
      </c>
      <c r="AF1587">
        <f t="shared" si="265"/>
        <v>1</v>
      </c>
      <c r="AG1587" s="92">
        <f t="shared" si="266"/>
        <v>1</v>
      </c>
      <c r="AH1587" s="96">
        <f t="shared" si="267"/>
        <v>1</v>
      </c>
      <c r="AI1587" s="97">
        <f t="shared" si="268"/>
        <v>1.5384615384615385E-2</v>
      </c>
      <c r="AJ1587" s="97">
        <f t="shared" si="269"/>
        <v>1.5384615384615385E-2</v>
      </c>
      <c r="AK1587" s="97">
        <f t="shared" si="270"/>
        <v>3.2733224222585927E-2</v>
      </c>
    </row>
    <row r="1588" spans="1:37" ht="25.4" customHeight="1" thickTop="1" thickBot="1" x14ac:dyDescent="0.3">
      <c r="A1588" s="323" t="s">
        <v>1379</v>
      </c>
      <c r="B1588" s="324" t="s">
        <v>1380</v>
      </c>
      <c r="C1588" s="324" t="s">
        <v>1380</v>
      </c>
      <c r="D1588" s="324" t="s">
        <v>1380</v>
      </c>
      <c r="E1588" s="324" t="s">
        <v>1380</v>
      </c>
      <c r="F1588" s="324" t="s">
        <v>1380</v>
      </c>
      <c r="G1588" s="324" t="s">
        <v>1380</v>
      </c>
      <c r="H1588" s="324" t="s">
        <v>1380</v>
      </c>
      <c r="I1588" s="324" t="s">
        <v>1380</v>
      </c>
      <c r="J1588" s="324" t="s">
        <v>1380</v>
      </c>
      <c r="K1588" s="324" t="s">
        <v>1380</v>
      </c>
      <c r="L1588" s="324" t="s">
        <v>1380</v>
      </c>
      <c r="M1588" s="324" t="s">
        <v>1380</v>
      </c>
      <c r="N1588" s="324" t="s">
        <v>1380</v>
      </c>
      <c r="O1588" s="324" t="s">
        <v>1380</v>
      </c>
      <c r="P1588" s="324" t="s">
        <v>1380</v>
      </c>
      <c r="Q1588" s="324"/>
      <c r="R1588" s="324"/>
      <c r="S1588" s="324"/>
      <c r="T1588" s="324"/>
      <c r="U1588" s="324"/>
      <c r="V1588" s="324"/>
      <c r="W1588" s="324"/>
      <c r="X1588" s="324"/>
      <c r="Y1588" s="324"/>
      <c r="Z1588" s="324"/>
      <c r="AA1588" s="324"/>
      <c r="AB1588" s="324"/>
      <c r="AC1588" s="325"/>
      <c r="AD1588" s="94">
        <f>'Art. 121'!AF1525</f>
        <v>2</v>
      </c>
      <c r="AE1588" s="95">
        <f t="shared" si="264"/>
        <v>3.2733224222585927E-2</v>
      </c>
      <c r="AF1588">
        <f t="shared" si="265"/>
        <v>1</v>
      </c>
      <c r="AG1588" s="92">
        <f t="shared" si="266"/>
        <v>1</v>
      </c>
      <c r="AH1588" s="96">
        <f t="shared" si="267"/>
        <v>1</v>
      </c>
      <c r="AI1588" s="97">
        <f t="shared" si="268"/>
        <v>1.5384615384615385E-2</v>
      </c>
      <c r="AJ1588" s="97">
        <f t="shared" si="269"/>
        <v>1.5384615384615385E-2</v>
      </c>
      <c r="AK1588" s="97">
        <f t="shared" si="270"/>
        <v>3.2733224222585927E-2</v>
      </c>
    </row>
    <row r="1589" spans="1:37" ht="25.4" customHeight="1" thickTop="1" thickBot="1" x14ac:dyDescent="0.3">
      <c r="A1589" s="323" t="s">
        <v>1381</v>
      </c>
      <c r="B1589" s="324" t="s">
        <v>1382</v>
      </c>
      <c r="C1589" s="324" t="s">
        <v>1382</v>
      </c>
      <c r="D1589" s="324" t="s">
        <v>1382</v>
      </c>
      <c r="E1589" s="324" t="s">
        <v>1382</v>
      </c>
      <c r="F1589" s="324" t="s">
        <v>1382</v>
      </c>
      <c r="G1589" s="324" t="s">
        <v>1382</v>
      </c>
      <c r="H1589" s="324" t="s">
        <v>1382</v>
      </c>
      <c r="I1589" s="324" t="s">
        <v>1382</v>
      </c>
      <c r="J1589" s="324" t="s">
        <v>1382</v>
      </c>
      <c r="K1589" s="324" t="s">
        <v>1382</v>
      </c>
      <c r="L1589" s="324" t="s">
        <v>1382</v>
      </c>
      <c r="M1589" s="324" t="s">
        <v>1382</v>
      </c>
      <c r="N1589" s="324" t="s">
        <v>1382</v>
      </c>
      <c r="O1589" s="324" t="s">
        <v>1382</v>
      </c>
      <c r="P1589" s="324" t="s">
        <v>1382</v>
      </c>
      <c r="Q1589" s="324"/>
      <c r="R1589" s="324"/>
      <c r="S1589" s="324"/>
      <c r="T1589" s="324"/>
      <c r="U1589" s="324"/>
      <c r="V1589" s="324"/>
      <c r="W1589" s="324"/>
      <c r="X1589" s="324"/>
      <c r="Y1589" s="324"/>
      <c r="Z1589" s="324"/>
      <c r="AA1589" s="324"/>
      <c r="AB1589" s="324"/>
      <c r="AC1589" s="325"/>
      <c r="AD1589" s="94">
        <f>'Art. 121'!AF1526</f>
        <v>2</v>
      </c>
      <c r="AE1589" s="95">
        <f t="shared" si="264"/>
        <v>3.2733224222585927E-2</v>
      </c>
      <c r="AF1589">
        <f t="shared" si="265"/>
        <v>1</v>
      </c>
      <c r="AG1589" s="92">
        <f t="shared" si="266"/>
        <v>1</v>
      </c>
      <c r="AH1589" s="96">
        <f t="shared" si="267"/>
        <v>1</v>
      </c>
      <c r="AI1589" s="97">
        <f t="shared" si="268"/>
        <v>1.5384615384615385E-2</v>
      </c>
      <c r="AJ1589" s="97">
        <f t="shared" si="269"/>
        <v>1.5384615384615385E-2</v>
      </c>
      <c r="AK1589" s="97">
        <f t="shared" si="270"/>
        <v>3.2733224222585927E-2</v>
      </c>
    </row>
    <row r="1590" spans="1:37" ht="25.4" customHeight="1" thickTop="1" thickBot="1" x14ac:dyDescent="0.3">
      <c r="A1590" s="323" t="s">
        <v>1383</v>
      </c>
      <c r="B1590" s="324" t="s">
        <v>1384</v>
      </c>
      <c r="C1590" s="324" t="s">
        <v>1384</v>
      </c>
      <c r="D1590" s="324" t="s">
        <v>1384</v>
      </c>
      <c r="E1590" s="324" t="s">
        <v>1384</v>
      </c>
      <c r="F1590" s="324" t="s">
        <v>1384</v>
      </c>
      <c r="G1590" s="324" t="s">
        <v>1384</v>
      </c>
      <c r="H1590" s="324" t="s">
        <v>1384</v>
      </c>
      <c r="I1590" s="324" t="s">
        <v>1384</v>
      </c>
      <c r="J1590" s="324" t="s">
        <v>1384</v>
      </c>
      <c r="K1590" s="324" t="s">
        <v>1384</v>
      </c>
      <c r="L1590" s="324" t="s">
        <v>1384</v>
      </c>
      <c r="M1590" s="324" t="s">
        <v>1384</v>
      </c>
      <c r="N1590" s="324" t="s">
        <v>1384</v>
      </c>
      <c r="O1590" s="324" t="s">
        <v>1384</v>
      </c>
      <c r="P1590" s="324" t="s">
        <v>1384</v>
      </c>
      <c r="Q1590" s="324"/>
      <c r="R1590" s="324"/>
      <c r="S1590" s="324"/>
      <c r="T1590" s="324"/>
      <c r="U1590" s="324"/>
      <c r="V1590" s="324"/>
      <c r="W1590" s="324"/>
      <c r="X1590" s="324"/>
      <c r="Y1590" s="324"/>
      <c r="Z1590" s="324"/>
      <c r="AA1590" s="324"/>
      <c r="AB1590" s="324"/>
      <c r="AC1590" s="325"/>
      <c r="AD1590" s="94">
        <f>'Art. 121'!AF1527</f>
        <v>2</v>
      </c>
      <c r="AE1590" s="95">
        <f t="shared" si="264"/>
        <v>3.2733224222585927E-2</v>
      </c>
      <c r="AF1590">
        <f t="shared" si="265"/>
        <v>1</v>
      </c>
      <c r="AG1590" s="92">
        <f t="shared" si="266"/>
        <v>1</v>
      </c>
      <c r="AH1590" s="96">
        <f t="shared" si="267"/>
        <v>1</v>
      </c>
      <c r="AI1590" s="97">
        <f t="shared" si="268"/>
        <v>1.5384615384615385E-2</v>
      </c>
      <c r="AJ1590" s="97">
        <f t="shared" si="269"/>
        <v>1.5384615384615385E-2</v>
      </c>
      <c r="AK1590" s="97">
        <f t="shared" si="270"/>
        <v>3.2733224222585927E-2</v>
      </c>
    </row>
    <row r="1591" spans="1:37" ht="25.4" customHeight="1" thickTop="1" thickBot="1" x14ac:dyDescent="0.3">
      <c r="A1591" s="323" t="s">
        <v>1385</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4">
        <f>'Art. 121'!AF1528</f>
        <v>2</v>
      </c>
      <c r="AE1591" s="95">
        <f t="shared" si="264"/>
        <v>3.2733224222585927E-2</v>
      </c>
      <c r="AF1591">
        <f t="shared" si="265"/>
        <v>1</v>
      </c>
      <c r="AG1591" s="92">
        <f t="shared" si="266"/>
        <v>1</v>
      </c>
      <c r="AH1591" s="96">
        <f t="shared" si="267"/>
        <v>1</v>
      </c>
      <c r="AI1591" s="97">
        <f t="shared" si="268"/>
        <v>1.5384615384615385E-2</v>
      </c>
      <c r="AJ1591" s="97">
        <f t="shared" si="269"/>
        <v>1.5384615384615385E-2</v>
      </c>
      <c r="AK1591" s="97">
        <f t="shared" si="270"/>
        <v>3.2733224222585927E-2</v>
      </c>
    </row>
    <row r="1592" spans="1:37" ht="25.4" customHeight="1" thickTop="1" thickBot="1" x14ac:dyDescent="0.3">
      <c r="A1592" s="323" t="s">
        <v>1386</v>
      </c>
      <c r="B1592" s="324" t="s">
        <v>1387</v>
      </c>
      <c r="C1592" s="324" t="s">
        <v>1387</v>
      </c>
      <c r="D1592" s="324" t="s">
        <v>1387</v>
      </c>
      <c r="E1592" s="324" t="s">
        <v>1387</v>
      </c>
      <c r="F1592" s="324" t="s">
        <v>1387</v>
      </c>
      <c r="G1592" s="324" t="s">
        <v>1387</v>
      </c>
      <c r="H1592" s="324" t="s">
        <v>1387</v>
      </c>
      <c r="I1592" s="324" t="s">
        <v>1387</v>
      </c>
      <c r="J1592" s="324" t="s">
        <v>1387</v>
      </c>
      <c r="K1592" s="324" t="s">
        <v>1387</v>
      </c>
      <c r="L1592" s="324" t="s">
        <v>1387</v>
      </c>
      <c r="M1592" s="324" t="s">
        <v>1387</v>
      </c>
      <c r="N1592" s="324" t="s">
        <v>1387</v>
      </c>
      <c r="O1592" s="324" t="s">
        <v>1387</v>
      </c>
      <c r="P1592" s="324" t="s">
        <v>1387</v>
      </c>
      <c r="Q1592" s="324"/>
      <c r="R1592" s="324"/>
      <c r="S1592" s="324"/>
      <c r="T1592" s="324"/>
      <c r="U1592" s="324"/>
      <c r="V1592" s="324"/>
      <c r="W1592" s="324"/>
      <c r="X1592" s="324"/>
      <c r="Y1592" s="324"/>
      <c r="Z1592" s="324"/>
      <c r="AA1592" s="324"/>
      <c r="AB1592" s="324"/>
      <c r="AC1592" s="325"/>
      <c r="AD1592" s="94">
        <f>'Art. 121'!AF1529</f>
        <v>2</v>
      </c>
      <c r="AE1592" s="95">
        <f t="shared" si="264"/>
        <v>3.2733224222585927E-2</v>
      </c>
      <c r="AF1592">
        <f t="shared" si="265"/>
        <v>1</v>
      </c>
      <c r="AG1592" s="92">
        <f t="shared" si="266"/>
        <v>1</v>
      </c>
      <c r="AH1592" s="96">
        <f t="shared" si="267"/>
        <v>1</v>
      </c>
      <c r="AI1592" s="97">
        <f t="shared" si="268"/>
        <v>1.5384615384615385E-2</v>
      </c>
      <c r="AJ1592" s="97">
        <f t="shared" si="269"/>
        <v>1.5384615384615385E-2</v>
      </c>
      <c r="AK1592" s="97">
        <f t="shared" si="270"/>
        <v>3.2733224222585927E-2</v>
      </c>
    </row>
    <row r="1593" spans="1:37" ht="25.4" customHeight="1" thickTop="1" thickBot="1" x14ac:dyDescent="0.3">
      <c r="A1593" s="323" t="s">
        <v>1388</v>
      </c>
      <c r="B1593" s="324" t="s">
        <v>1389</v>
      </c>
      <c r="C1593" s="324" t="s">
        <v>1389</v>
      </c>
      <c r="D1593" s="324" t="s">
        <v>1389</v>
      </c>
      <c r="E1593" s="324" t="s">
        <v>1389</v>
      </c>
      <c r="F1593" s="324" t="s">
        <v>1389</v>
      </c>
      <c r="G1593" s="324" t="s">
        <v>1389</v>
      </c>
      <c r="H1593" s="324" t="s">
        <v>1389</v>
      </c>
      <c r="I1593" s="324" t="s">
        <v>1389</v>
      </c>
      <c r="J1593" s="324" t="s">
        <v>1389</v>
      </c>
      <c r="K1593" s="324" t="s">
        <v>1389</v>
      </c>
      <c r="L1593" s="324" t="s">
        <v>1389</v>
      </c>
      <c r="M1593" s="324" t="s">
        <v>1389</v>
      </c>
      <c r="N1593" s="324" t="s">
        <v>1389</v>
      </c>
      <c r="O1593" s="324" t="s">
        <v>1389</v>
      </c>
      <c r="P1593" s="324" t="s">
        <v>1389</v>
      </c>
      <c r="Q1593" s="324"/>
      <c r="R1593" s="324"/>
      <c r="S1593" s="324"/>
      <c r="T1593" s="324"/>
      <c r="U1593" s="324"/>
      <c r="V1593" s="324"/>
      <c r="W1593" s="324"/>
      <c r="X1593" s="324"/>
      <c r="Y1593" s="324"/>
      <c r="Z1593" s="324"/>
      <c r="AA1593" s="324"/>
      <c r="AB1593" s="324"/>
      <c r="AC1593" s="325"/>
      <c r="AD1593" s="94">
        <f>'Art. 121'!AF1530</f>
        <v>2</v>
      </c>
      <c r="AE1593" s="95">
        <f t="shared" si="264"/>
        <v>3.2733224222585927E-2</v>
      </c>
      <c r="AF1593">
        <f t="shared" si="265"/>
        <v>1</v>
      </c>
      <c r="AG1593" s="92">
        <f t="shared" si="266"/>
        <v>1</v>
      </c>
      <c r="AH1593" s="96">
        <f t="shared" si="267"/>
        <v>1</v>
      </c>
      <c r="AI1593" s="97">
        <f t="shared" si="268"/>
        <v>1.5384615384615385E-2</v>
      </c>
      <c r="AJ1593" s="97">
        <f t="shared" si="269"/>
        <v>1.5384615384615385E-2</v>
      </c>
      <c r="AK1593" s="97">
        <f t="shared" si="270"/>
        <v>3.2733224222585927E-2</v>
      </c>
    </row>
    <row r="1594" spans="1:37" ht="25.4" customHeight="1" thickTop="1" thickBot="1" x14ac:dyDescent="0.3">
      <c r="A1594" s="323" t="s">
        <v>1390</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4">
        <f>'Art. 121'!AF1531</f>
        <v>2</v>
      </c>
      <c r="AE1594" s="95">
        <f t="shared" si="264"/>
        <v>3.2733224222585927E-2</v>
      </c>
      <c r="AF1594">
        <f t="shared" si="265"/>
        <v>1</v>
      </c>
      <c r="AG1594" s="92">
        <f t="shared" si="266"/>
        <v>1</v>
      </c>
      <c r="AH1594" s="96">
        <f t="shared" si="267"/>
        <v>1</v>
      </c>
      <c r="AI1594" s="97">
        <f t="shared" si="268"/>
        <v>1.5384615384615385E-2</v>
      </c>
      <c r="AJ1594" s="97">
        <f t="shared" si="269"/>
        <v>1.5384615384615385E-2</v>
      </c>
      <c r="AK1594" s="97">
        <f t="shared" si="270"/>
        <v>3.2733224222585927E-2</v>
      </c>
    </row>
    <row r="1595" spans="1:37" ht="25.4" customHeight="1" thickTop="1" thickBot="1" x14ac:dyDescent="0.3">
      <c r="A1595" s="323" t="s">
        <v>1391</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4">
        <f>'Art. 121'!AF1532</f>
        <v>2</v>
      </c>
      <c r="AE1595" s="95">
        <f t="shared" si="264"/>
        <v>3.2733224222585927E-2</v>
      </c>
      <c r="AF1595">
        <f t="shared" si="265"/>
        <v>1</v>
      </c>
      <c r="AG1595" s="92">
        <f t="shared" si="266"/>
        <v>1</v>
      </c>
      <c r="AH1595" s="96">
        <f t="shared" si="267"/>
        <v>1</v>
      </c>
      <c r="AI1595" s="97">
        <f t="shared" si="268"/>
        <v>1.5384615384615385E-2</v>
      </c>
      <c r="AJ1595" s="97">
        <f t="shared" si="269"/>
        <v>1.5384615384615385E-2</v>
      </c>
      <c r="AK1595" s="97">
        <f t="shared" si="270"/>
        <v>3.2733224222585927E-2</v>
      </c>
    </row>
    <row r="1596" spans="1:37" ht="25.4" customHeight="1" thickTop="1" thickBot="1" x14ac:dyDescent="0.3">
      <c r="A1596" s="323" t="s">
        <v>1392</v>
      </c>
      <c r="B1596" s="324" t="s">
        <v>1393</v>
      </c>
      <c r="C1596" s="324" t="s">
        <v>1393</v>
      </c>
      <c r="D1596" s="324" t="s">
        <v>1393</v>
      </c>
      <c r="E1596" s="324" t="s">
        <v>1393</v>
      </c>
      <c r="F1596" s="324" t="s">
        <v>1393</v>
      </c>
      <c r="G1596" s="324" t="s">
        <v>1393</v>
      </c>
      <c r="H1596" s="324" t="s">
        <v>1393</v>
      </c>
      <c r="I1596" s="324" t="s">
        <v>1393</v>
      </c>
      <c r="J1596" s="324" t="s">
        <v>1393</v>
      </c>
      <c r="K1596" s="324" t="s">
        <v>1393</v>
      </c>
      <c r="L1596" s="324" t="s">
        <v>1393</v>
      </c>
      <c r="M1596" s="324" t="s">
        <v>1393</v>
      </c>
      <c r="N1596" s="324" t="s">
        <v>1393</v>
      </c>
      <c r="O1596" s="324" t="s">
        <v>1393</v>
      </c>
      <c r="P1596" s="324" t="s">
        <v>1393</v>
      </c>
      <c r="Q1596" s="324"/>
      <c r="R1596" s="324"/>
      <c r="S1596" s="324"/>
      <c r="T1596" s="324"/>
      <c r="U1596" s="324"/>
      <c r="V1596" s="324"/>
      <c r="W1596" s="324"/>
      <c r="X1596" s="324"/>
      <c r="Y1596" s="324"/>
      <c r="Z1596" s="324"/>
      <c r="AA1596" s="324"/>
      <c r="AB1596" s="324"/>
      <c r="AC1596" s="325"/>
      <c r="AD1596" s="94">
        <f>'Art. 121'!AF1533</f>
        <v>2</v>
      </c>
      <c r="AE1596" s="95">
        <f t="shared" si="264"/>
        <v>3.2733224222585927E-2</v>
      </c>
      <c r="AF1596">
        <f t="shared" si="265"/>
        <v>1</v>
      </c>
      <c r="AG1596" s="92">
        <f t="shared" si="266"/>
        <v>1</v>
      </c>
      <c r="AH1596" s="96">
        <f t="shared" si="267"/>
        <v>1</v>
      </c>
      <c r="AI1596" s="97">
        <f t="shared" si="268"/>
        <v>1.5384615384615385E-2</v>
      </c>
      <c r="AJ1596" s="97">
        <f t="shared" si="269"/>
        <v>1.5384615384615385E-2</v>
      </c>
      <c r="AK1596" s="97">
        <f t="shared" si="270"/>
        <v>3.2733224222585927E-2</v>
      </c>
    </row>
    <row r="1597" spans="1:37" ht="25.4" customHeight="1" thickTop="1" thickBot="1" x14ac:dyDescent="0.3">
      <c r="A1597" s="323" t="s">
        <v>1394</v>
      </c>
      <c r="B1597" s="324" t="s">
        <v>1395</v>
      </c>
      <c r="C1597" s="324" t="s">
        <v>1395</v>
      </c>
      <c r="D1597" s="324" t="s">
        <v>1395</v>
      </c>
      <c r="E1597" s="324" t="s">
        <v>1395</v>
      </c>
      <c r="F1597" s="324" t="s">
        <v>1395</v>
      </c>
      <c r="G1597" s="324" t="s">
        <v>1395</v>
      </c>
      <c r="H1597" s="324" t="s">
        <v>1395</v>
      </c>
      <c r="I1597" s="324" t="s">
        <v>1395</v>
      </c>
      <c r="J1597" s="324" t="s">
        <v>1395</v>
      </c>
      <c r="K1597" s="324" t="s">
        <v>1395</v>
      </c>
      <c r="L1597" s="324" t="s">
        <v>1395</v>
      </c>
      <c r="M1597" s="324" t="s">
        <v>1395</v>
      </c>
      <c r="N1597" s="324" t="s">
        <v>1395</v>
      </c>
      <c r="O1597" s="324" t="s">
        <v>1395</v>
      </c>
      <c r="P1597" s="324" t="s">
        <v>1395</v>
      </c>
      <c r="Q1597" s="324"/>
      <c r="R1597" s="324"/>
      <c r="S1597" s="324"/>
      <c r="T1597" s="324"/>
      <c r="U1597" s="324"/>
      <c r="V1597" s="324"/>
      <c r="W1597" s="324"/>
      <c r="X1597" s="324"/>
      <c r="Y1597" s="324"/>
      <c r="Z1597" s="324"/>
      <c r="AA1597" s="324"/>
      <c r="AB1597" s="324"/>
      <c r="AC1597" s="325"/>
      <c r="AD1597" s="94">
        <f>'Art. 121'!AF1534</f>
        <v>2</v>
      </c>
      <c r="AE1597" s="95">
        <f t="shared" si="264"/>
        <v>3.2733224222585927E-2</v>
      </c>
      <c r="AF1597">
        <f t="shared" si="265"/>
        <v>1</v>
      </c>
      <c r="AG1597" s="92">
        <f t="shared" si="266"/>
        <v>1</v>
      </c>
      <c r="AH1597" s="96">
        <f t="shared" si="267"/>
        <v>1</v>
      </c>
      <c r="AI1597" s="97">
        <f t="shared" si="268"/>
        <v>1.5384615384615385E-2</v>
      </c>
      <c r="AJ1597" s="97">
        <f t="shared" si="269"/>
        <v>1.5384615384615385E-2</v>
      </c>
      <c r="AK1597" s="97">
        <f t="shared" si="270"/>
        <v>3.2733224222585927E-2</v>
      </c>
    </row>
    <row r="1598" spans="1:37" ht="25.4" customHeight="1" thickTop="1" thickBot="1" x14ac:dyDescent="0.3">
      <c r="A1598" s="323" t="s">
        <v>1396</v>
      </c>
      <c r="B1598" s="324" t="s">
        <v>1397</v>
      </c>
      <c r="C1598" s="324" t="s">
        <v>1397</v>
      </c>
      <c r="D1598" s="324" t="s">
        <v>1397</v>
      </c>
      <c r="E1598" s="324" t="s">
        <v>1397</v>
      </c>
      <c r="F1598" s="324" t="s">
        <v>1397</v>
      </c>
      <c r="G1598" s="324" t="s">
        <v>1397</v>
      </c>
      <c r="H1598" s="324" t="s">
        <v>1397</v>
      </c>
      <c r="I1598" s="324" t="s">
        <v>1397</v>
      </c>
      <c r="J1598" s="324" t="s">
        <v>1397</v>
      </c>
      <c r="K1598" s="324" t="s">
        <v>1397</v>
      </c>
      <c r="L1598" s="324" t="s">
        <v>1397</v>
      </c>
      <c r="M1598" s="324" t="s">
        <v>1397</v>
      </c>
      <c r="N1598" s="324" t="s">
        <v>1397</v>
      </c>
      <c r="O1598" s="324" t="s">
        <v>1397</v>
      </c>
      <c r="P1598" s="324" t="s">
        <v>1397</v>
      </c>
      <c r="Q1598" s="324"/>
      <c r="R1598" s="324"/>
      <c r="S1598" s="324"/>
      <c r="T1598" s="324"/>
      <c r="U1598" s="324"/>
      <c r="V1598" s="324"/>
      <c r="W1598" s="324"/>
      <c r="X1598" s="324"/>
      <c r="Y1598" s="324"/>
      <c r="Z1598" s="324"/>
      <c r="AA1598" s="324"/>
      <c r="AB1598" s="324"/>
      <c r="AC1598" s="325"/>
      <c r="AD1598" s="94">
        <f>'Art. 121'!AF1535</f>
        <v>2</v>
      </c>
      <c r="AE1598" s="95">
        <f t="shared" si="264"/>
        <v>3.2733224222585927E-2</v>
      </c>
      <c r="AF1598">
        <f t="shared" si="265"/>
        <v>1</v>
      </c>
      <c r="AG1598" s="92">
        <f t="shared" si="266"/>
        <v>1</v>
      </c>
      <c r="AH1598" s="96">
        <f t="shared" si="267"/>
        <v>1</v>
      </c>
      <c r="AI1598" s="97">
        <f t="shared" si="268"/>
        <v>1.5384615384615385E-2</v>
      </c>
      <c r="AJ1598" s="97">
        <f t="shared" si="269"/>
        <v>1.5384615384615385E-2</v>
      </c>
      <c r="AK1598" s="97">
        <f t="shared" si="270"/>
        <v>3.2733224222585927E-2</v>
      </c>
    </row>
    <row r="1599" spans="1:37" ht="25.4" customHeight="1" thickTop="1" thickBot="1" x14ac:dyDescent="0.3">
      <c r="A1599" s="323" t="s">
        <v>1398</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4">
        <f>'Art. 121'!AF1536</f>
        <v>2</v>
      </c>
      <c r="AE1599" s="95">
        <f t="shared" si="264"/>
        <v>3.2733224222585927E-2</v>
      </c>
      <c r="AF1599">
        <f t="shared" si="265"/>
        <v>1</v>
      </c>
      <c r="AG1599" s="92">
        <f t="shared" si="266"/>
        <v>1</v>
      </c>
      <c r="AH1599" s="96">
        <f t="shared" si="267"/>
        <v>1</v>
      </c>
      <c r="AI1599" s="97">
        <f t="shared" si="268"/>
        <v>1.5384615384615385E-2</v>
      </c>
      <c r="AJ1599" s="97">
        <f t="shared" si="269"/>
        <v>1.5384615384615385E-2</v>
      </c>
      <c r="AK1599" s="97">
        <f t="shared" si="270"/>
        <v>3.2733224222585927E-2</v>
      </c>
    </row>
    <row r="1600" spans="1:37" ht="25.4" customHeight="1" thickTop="1" thickBot="1" x14ac:dyDescent="0.3">
      <c r="A1600" s="323" t="s">
        <v>1399</v>
      </c>
      <c r="B1600" s="324" t="s">
        <v>1400</v>
      </c>
      <c r="C1600" s="324" t="s">
        <v>1400</v>
      </c>
      <c r="D1600" s="324" t="s">
        <v>1400</v>
      </c>
      <c r="E1600" s="324" t="s">
        <v>1400</v>
      </c>
      <c r="F1600" s="324" t="s">
        <v>1400</v>
      </c>
      <c r="G1600" s="324" t="s">
        <v>1400</v>
      </c>
      <c r="H1600" s="324" t="s">
        <v>1400</v>
      </c>
      <c r="I1600" s="324" t="s">
        <v>1400</v>
      </c>
      <c r="J1600" s="324" t="s">
        <v>1400</v>
      </c>
      <c r="K1600" s="324" t="s">
        <v>1400</v>
      </c>
      <c r="L1600" s="324" t="s">
        <v>1400</v>
      </c>
      <c r="M1600" s="324" t="s">
        <v>1400</v>
      </c>
      <c r="N1600" s="324" t="s">
        <v>1400</v>
      </c>
      <c r="O1600" s="324" t="s">
        <v>1400</v>
      </c>
      <c r="P1600" s="324" t="s">
        <v>1400</v>
      </c>
      <c r="Q1600" s="324"/>
      <c r="R1600" s="324"/>
      <c r="S1600" s="324"/>
      <c r="T1600" s="324"/>
      <c r="U1600" s="324"/>
      <c r="V1600" s="324"/>
      <c r="W1600" s="324"/>
      <c r="X1600" s="324"/>
      <c r="Y1600" s="324"/>
      <c r="Z1600" s="324"/>
      <c r="AA1600" s="324"/>
      <c r="AB1600" s="324"/>
      <c r="AC1600" s="325"/>
      <c r="AD1600" s="94">
        <f>'Art. 121'!AF1537</f>
        <v>2</v>
      </c>
      <c r="AE1600" s="95">
        <f t="shared" si="264"/>
        <v>3.2733224222585927E-2</v>
      </c>
      <c r="AF1600">
        <f t="shared" si="265"/>
        <v>1</v>
      </c>
      <c r="AG1600" s="92">
        <f t="shared" si="266"/>
        <v>1</v>
      </c>
      <c r="AH1600" s="96">
        <f t="shared" si="267"/>
        <v>1</v>
      </c>
      <c r="AI1600" s="97">
        <f t="shared" si="268"/>
        <v>1.5384615384615385E-2</v>
      </c>
      <c r="AJ1600" s="97">
        <f t="shared" si="269"/>
        <v>1.5384615384615385E-2</v>
      </c>
      <c r="AK1600" s="97">
        <f t="shared" si="270"/>
        <v>3.2733224222585927E-2</v>
      </c>
    </row>
    <row r="1601" spans="1:37" ht="25.4" customHeight="1" thickTop="1" thickBot="1" x14ac:dyDescent="0.3">
      <c r="A1601" s="323" t="s">
        <v>1401</v>
      </c>
      <c r="B1601" s="324" t="s">
        <v>1402</v>
      </c>
      <c r="C1601" s="324" t="s">
        <v>1402</v>
      </c>
      <c r="D1601" s="324" t="s">
        <v>1402</v>
      </c>
      <c r="E1601" s="324" t="s">
        <v>1402</v>
      </c>
      <c r="F1601" s="324" t="s">
        <v>1402</v>
      </c>
      <c r="G1601" s="324" t="s">
        <v>1402</v>
      </c>
      <c r="H1601" s="324" t="s">
        <v>1402</v>
      </c>
      <c r="I1601" s="324" t="s">
        <v>1402</v>
      </c>
      <c r="J1601" s="324" t="s">
        <v>1402</v>
      </c>
      <c r="K1601" s="324" t="s">
        <v>1402</v>
      </c>
      <c r="L1601" s="324" t="s">
        <v>1402</v>
      </c>
      <c r="M1601" s="324" t="s">
        <v>1402</v>
      </c>
      <c r="N1601" s="324" t="s">
        <v>1402</v>
      </c>
      <c r="O1601" s="324" t="s">
        <v>1402</v>
      </c>
      <c r="P1601" s="324" t="s">
        <v>1402</v>
      </c>
      <c r="Q1601" s="324"/>
      <c r="R1601" s="324"/>
      <c r="S1601" s="324"/>
      <c r="T1601" s="324"/>
      <c r="U1601" s="324"/>
      <c r="V1601" s="324"/>
      <c r="W1601" s="324"/>
      <c r="X1601" s="324"/>
      <c r="Y1601" s="324"/>
      <c r="Z1601" s="324"/>
      <c r="AA1601" s="324"/>
      <c r="AB1601" s="324"/>
      <c r="AC1601" s="325"/>
      <c r="AD1601" s="94">
        <f>'Art. 121'!AF1538</f>
        <v>2</v>
      </c>
      <c r="AE1601" s="95">
        <f t="shared" si="264"/>
        <v>3.2733224222585927E-2</v>
      </c>
      <c r="AF1601">
        <f t="shared" si="265"/>
        <v>1</v>
      </c>
      <c r="AG1601" s="92">
        <f t="shared" si="266"/>
        <v>1</v>
      </c>
      <c r="AH1601" s="96">
        <f t="shared" si="267"/>
        <v>1</v>
      </c>
      <c r="AI1601" s="97">
        <f t="shared" si="268"/>
        <v>1.5384615384615385E-2</v>
      </c>
      <c r="AJ1601" s="97">
        <f t="shared" si="269"/>
        <v>1.5384615384615385E-2</v>
      </c>
      <c r="AK1601" s="97">
        <f t="shared" si="270"/>
        <v>3.2733224222585927E-2</v>
      </c>
    </row>
    <row r="1602" spans="1:37" ht="25.4" customHeight="1" thickTop="1" thickBot="1" x14ac:dyDescent="0.3">
      <c r="A1602" s="323" t="s">
        <v>1403</v>
      </c>
      <c r="B1602" s="324" t="s">
        <v>1402</v>
      </c>
      <c r="C1602" s="324" t="s">
        <v>1402</v>
      </c>
      <c r="D1602" s="324" t="s">
        <v>1402</v>
      </c>
      <c r="E1602" s="324" t="s">
        <v>1402</v>
      </c>
      <c r="F1602" s="324" t="s">
        <v>1402</v>
      </c>
      <c r="G1602" s="324" t="s">
        <v>1402</v>
      </c>
      <c r="H1602" s="324" t="s">
        <v>1402</v>
      </c>
      <c r="I1602" s="324" t="s">
        <v>1402</v>
      </c>
      <c r="J1602" s="324" t="s">
        <v>1402</v>
      </c>
      <c r="K1602" s="324" t="s">
        <v>1402</v>
      </c>
      <c r="L1602" s="324" t="s">
        <v>1402</v>
      </c>
      <c r="M1602" s="324" t="s">
        <v>1402</v>
      </c>
      <c r="N1602" s="324" t="s">
        <v>1402</v>
      </c>
      <c r="O1602" s="324" t="s">
        <v>1402</v>
      </c>
      <c r="P1602" s="324" t="s">
        <v>1402</v>
      </c>
      <c r="Q1602" s="324"/>
      <c r="R1602" s="324"/>
      <c r="S1602" s="324"/>
      <c r="T1602" s="324"/>
      <c r="U1602" s="324"/>
      <c r="V1602" s="324"/>
      <c r="W1602" s="324"/>
      <c r="X1602" s="324"/>
      <c r="Y1602" s="324"/>
      <c r="Z1602" s="324"/>
      <c r="AA1602" s="324"/>
      <c r="AB1602" s="324"/>
      <c r="AC1602" s="325"/>
      <c r="AD1602" s="94">
        <f>'Art. 121'!AF1540</f>
        <v>2</v>
      </c>
      <c r="AE1602" s="95">
        <f t="shared" si="264"/>
        <v>3.2733224222585927E-2</v>
      </c>
      <c r="AF1602">
        <f t="shared" si="265"/>
        <v>1</v>
      </c>
      <c r="AG1602" s="92">
        <f t="shared" si="266"/>
        <v>1</v>
      </c>
      <c r="AH1602" s="96">
        <f t="shared" si="267"/>
        <v>1</v>
      </c>
      <c r="AI1602" s="97">
        <f t="shared" si="268"/>
        <v>1.5384615384615385E-2</v>
      </c>
      <c r="AJ1602" s="97">
        <f t="shared" si="269"/>
        <v>1.5384615384615385E-2</v>
      </c>
      <c r="AK1602" s="97">
        <f t="shared" si="270"/>
        <v>3.2733224222585927E-2</v>
      </c>
    </row>
    <row r="1603" spans="1:37" ht="25.4" customHeight="1" thickTop="1" thickBot="1" x14ac:dyDescent="0.3">
      <c r="A1603" s="323" t="s">
        <v>1404</v>
      </c>
      <c r="B1603" s="324" t="s">
        <v>1405</v>
      </c>
      <c r="C1603" s="324" t="s">
        <v>1405</v>
      </c>
      <c r="D1603" s="324" t="s">
        <v>1405</v>
      </c>
      <c r="E1603" s="324" t="s">
        <v>1405</v>
      </c>
      <c r="F1603" s="324" t="s">
        <v>1405</v>
      </c>
      <c r="G1603" s="324" t="s">
        <v>1405</v>
      </c>
      <c r="H1603" s="324" t="s">
        <v>1405</v>
      </c>
      <c r="I1603" s="324" t="s">
        <v>1405</v>
      </c>
      <c r="J1603" s="324" t="s">
        <v>1405</v>
      </c>
      <c r="K1603" s="324" t="s">
        <v>1405</v>
      </c>
      <c r="L1603" s="324" t="s">
        <v>1405</v>
      </c>
      <c r="M1603" s="324" t="s">
        <v>1405</v>
      </c>
      <c r="N1603" s="324" t="s">
        <v>1405</v>
      </c>
      <c r="O1603" s="324" t="s">
        <v>1405</v>
      </c>
      <c r="P1603" s="324" t="s">
        <v>1405</v>
      </c>
      <c r="Q1603" s="324"/>
      <c r="R1603" s="324"/>
      <c r="S1603" s="324"/>
      <c r="T1603" s="324"/>
      <c r="U1603" s="324"/>
      <c r="V1603" s="324"/>
      <c r="W1603" s="324"/>
      <c r="X1603" s="324"/>
      <c r="Y1603" s="324"/>
      <c r="Z1603" s="324"/>
      <c r="AA1603" s="324"/>
      <c r="AB1603" s="324"/>
      <c r="AC1603" s="325"/>
      <c r="AD1603" s="94">
        <f>'Art. 121'!AF1541</f>
        <v>2</v>
      </c>
      <c r="AE1603" s="95">
        <f t="shared" si="264"/>
        <v>3.2733224222585927E-2</v>
      </c>
      <c r="AF1603">
        <f t="shared" si="265"/>
        <v>1</v>
      </c>
      <c r="AG1603" s="92">
        <f t="shared" si="266"/>
        <v>1</v>
      </c>
      <c r="AH1603" s="96">
        <f t="shared" si="267"/>
        <v>1</v>
      </c>
      <c r="AI1603" s="97">
        <f t="shared" si="268"/>
        <v>1.5384615384615385E-2</v>
      </c>
      <c r="AJ1603" s="97">
        <f t="shared" si="269"/>
        <v>1.5384615384615385E-2</v>
      </c>
      <c r="AK1603" s="97">
        <f t="shared" si="270"/>
        <v>3.2733224222585927E-2</v>
      </c>
    </row>
    <row r="1604" spans="1:37" ht="25.4" customHeight="1" thickTop="1" thickBot="1" x14ac:dyDescent="0.3">
      <c r="A1604" s="323" t="s">
        <v>1406</v>
      </c>
      <c r="B1604" s="324" t="s">
        <v>1407</v>
      </c>
      <c r="C1604" s="324" t="s">
        <v>1407</v>
      </c>
      <c r="D1604" s="324" t="s">
        <v>1407</v>
      </c>
      <c r="E1604" s="324" t="s">
        <v>1407</v>
      </c>
      <c r="F1604" s="324" t="s">
        <v>1407</v>
      </c>
      <c r="G1604" s="324" t="s">
        <v>1407</v>
      </c>
      <c r="H1604" s="324" t="s">
        <v>1407</v>
      </c>
      <c r="I1604" s="324" t="s">
        <v>1407</v>
      </c>
      <c r="J1604" s="324" t="s">
        <v>1407</v>
      </c>
      <c r="K1604" s="324" t="s">
        <v>1407</v>
      </c>
      <c r="L1604" s="324" t="s">
        <v>1407</v>
      </c>
      <c r="M1604" s="324" t="s">
        <v>1407</v>
      </c>
      <c r="N1604" s="324" t="s">
        <v>1407</v>
      </c>
      <c r="O1604" s="324" t="s">
        <v>1407</v>
      </c>
      <c r="P1604" s="324" t="s">
        <v>1407</v>
      </c>
      <c r="Q1604" s="324"/>
      <c r="R1604" s="324"/>
      <c r="S1604" s="324"/>
      <c r="T1604" s="324"/>
      <c r="U1604" s="324"/>
      <c r="V1604" s="324"/>
      <c r="W1604" s="324"/>
      <c r="X1604" s="324"/>
      <c r="Y1604" s="324"/>
      <c r="Z1604" s="324"/>
      <c r="AA1604" s="324"/>
      <c r="AB1604" s="324"/>
      <c r="AC1604" s="325"/>
      <c r="AD1604" s="94">
        <f>'Art. 121'!AF1542</f>
        <v>2</v>
      </c>
      <c r="AE1604" s="95">
        <f t="shared" si="264"/>
        <v>3.2733224222585927E-2</v>
      </c>
      <c r="AF1604">
        <f t="shared" si="265"/>
        <v>1</v>
      </c>
      <c r="AG1604" s="92">
        <f t="shared" si="266"/>
        <v>1</v>
      </c>
      <c r="AH1604" s="96">
        <f t="shared" si="267"/>
        <v>1</v>
      </c>
      <c r="AI1604" s="97">
        <f t="shared" si="268"/>
        <v>1.5384615384615385E-2</v>
      </c>
      <c r="AJ1604" s="97">
        <f t="shared" si="269"/>
        <v>1.5384615384615385E-2</v>
      </c>
      <c r="AK1604" s="97">
        <f t="shared" si="270"/>
        <v>3.2733224222585927E-2</v>
      </c>
    </row>
    <row r="1605" spans="1:37" ht="25.4" customHeight="1" thickTop="1" thickBot="1" x14ac:dyDescent="0.3">
      <c r="A1605" s="323" t="s">
        <v>1408</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4">
        <f>'Art. 121'!AF1543</f>
        <v>2</v>
      </c>
      <c r="AE1605" s="95">
        <f t="shared" si="264"/>
        <v>3.2733224222585927E-2</v>
      </c>
      <c r="AF1605">
        <f t="shared" si="265"/>
        <v>1</v>
      </c>
      <c r="AG1605" s="92">
        <f t="shared" si="266"/>
        <v>1</v>
      </c>
      <c r="AH1605" s="96">
        <f t="shared" si="267"/>
        <v>1</v>
      </c>
      <c r="AI1605" s="97">
        <f t="shared" si="268"/>
        <v>1.5384615384615385E-2</v>
      </c>
      <c r="AJ1605" s="97">
        <f t="shared" si="269"/>
        <v>1.5384615384615385E-2</v>
      </c>
      <c r="AK1605" s="97">
        <f t="shared" si="270"/>
        <v>3.2733224222585927E-2</v>
      </c>
    </row>
    <row r="1606" spans="1:37" ht="25.4" customHeight="1" thickTop="1" thickBot="1" x14ac:dyDescent="0.3">
      <c r="A1606" s="323" t="s">
        <v>1409</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4">
        <f>'Art. 121'!AF1544</f>
        <v>2</v>
      </c>
      <c r="AE1606" s="95">
        <f t="shared" si="264"/>
        <v>3.2733224222585927E-2</v>
      </c>
      <c r="AF1606">
        <f t="shared" si="265"/>
        <v>1</v>
      </c>
      <c r="AG1606" s="92">
        <f t="shared" si="266"/>
        <v>1</v>
      </c>
      <c r="AH1606" s="96">
        <f t="shared" si="267"/>
        <v>1</v>
      </c>
      <c r="AI1606" s="97">
        <f t="shared" si="268"/>
        <v>1.5384615384615385E-2</v>
      </c>
      <c r="AJ1606" s="97">
        <f t="shared" si="269"/>
        <v>1.5384615384615385E-2</v>
      </c>
      <c r="AK1606" s="97">
        <f t="shared" si="270"/>
        <v>3.2733224222585927E-2</v>
      </c>
    </row>
    <row r="1607" spans="1:37" ht="25.4" customHeight="1" thickTop="1" thickBot="1" x14ac:dyDescent="0.3">
      <c r="A1607" s="323" t="s">
        <v>1410</v>
      </c>
      <c r="B1607" s="324" t="s">
        <v>1411</v>
      </c>
      <c r="C1607" s="324" t="s">
        <v>1411</v>
      </c>
      <c r="D1607" s="324" t="s">
        <v>1411</v>
      </c>
      <c r="E1607" s="324" t="s">
        <v>1411</v>
      </c>
      <c r="F1607" s="324" t="s">
        <v>1411</v>
      </c>
      <c r="G1607" s="324" t="s">
        <v>1411</v>
      </c>
      <c r="H1607" s="324" t="s">
        <v>1411</v>
      </c>
      <c r="I1607" s="324" t="s">
        <v>1411</v>
      </c>
      <c r="J1607" s="324" t="s">
        <v>1411</v>
      </c>
      <c r="K1607" s="324" t="s">
        <v>1411</v>
      </c>
      <c r="L1607" s="324" t="s">
        <v>1411</v>
      </c>
      <c r="M1607" s="324" t="s">
        <v>1411</v>
      </c>
      <c r="N1607" s="324" t="s">
        <v>1411</v>
      </c>
      <c r="O1607" s="324" t="s">
        <v>1411</v>
      </c>
      <c r="P1607" s="324" t="s">
        <v>1411</v>
      </c>
      <c r="Q1607" s="324"/>
      <c r="R1607" s="324"/>
      <c r="S1607" s="324"/>
      <c r="T1607" s="324"/>
      <c r="U1607" s="324"/>
      <c r="V1607" s="324"/>
      <c r="W1607" s="324"/>
      <c r="X1607" s="324"/>
      <c r="Y1607" s="324"/>
      <c r="Z1607" s="324"/>
      <c r="AA1607" s="324"/>
      <c r="AB1607" s="324"/>
      <c r="AC1607" s="325"/>
      <c r="AD1607" s="94">
        <f>'Art. 121'!AF1545</f>
        <v>2</v>
      </c>
      <c r="AE1607" s="95">
        <f t="shared" si="264"/>
        <v>3.2733224222585927E-2</v>
      </c>
      <c r="AF1607">
        <f t="shared" si="265"/>
        <v>1</v>
      </c>
      <c r="AG1607" s="92">
        <f t="shared" si="266"/>
        <v>1</v>
      </c>
      <c r="AH1607" s="96">
        <f t="shared" si="267"/>
        <v>1</v>
      </c>
      <c r="AI1607" s="97">
        <f t="shared" si="268"/>
        <v>1.5384615384615385E-2</v>
      </c>
      <c r="AJ1607" s="97">
        <f t="shared" si="269"/>
        <v>1.5384615384615385E-2</v>
      </c>
      <c r="AK1607" s="97">
        <f t="shared" si="270"/>
        <v>3.2733224222585927E-2</v>
      </c>
    </row>
    <row r="1608" spans="1:37" ht="25.4" customHeight="1" thickTop="1" thickBot="1" x14ac:dyDescent="0.3">
      <c r="A1608" s="323" t="s">
        <v>1412</v>
      </c>
      <c r="B1608" s="324" t="s">
        <v>1413</v>
      </c>
      <c r="C1608" s="324" t="s">
        <v>1413</v>
      </c>
      <c r="D1608" s="324" t="s">
        <v>1413</v>
      </c>
      <c r="E1608" s="324" t="s">
        <v>1413</v>
      </c>
      <c r="F1608" s="324" t="s">
        <v>1413</v>
      </c>
      <c r="G1608" s="324" t="s">
        <v>1413</v>
      </c>
      <c r="H1608" s="324" t="s">
        <v>1413</v>
      </c>
      <c r="I1608" s="324" t="s">
        <v>1413</v>
      </c>
      <c r="J1608" s="324" t="s">
        <v>1413</v>
      </c>
      <c r="K1608" s="324" t="s">
        <v>1413</v>
      </c>
      <c r="L1608" s="324" t="s">
        <v>1413</v>
      </c>
      <c r="M1608" s="324" t="s">
        <v>1413</v>
      </c>
      <c r="N1608" s="324" t="s">
        <v>1413</v>
      </c>
      <c r="O1608" s="324" t="s">
        <v>1413</v>
      </c>
      <c r="P1608" s="324" t="s">
        <v>1413</v>
      </c>
      <c r="Q1608" s="324"/>
      <c r="R1608" s="324"/>
      <c r="S1608" s="324"/>
      <c r="T1608" s="324"/>
      <c r="U1608" s="324"/>
      <c r="V1608" s="324"/>
      <c r="W1608" s="324"/>
      <c r="X1608" s="324"/>
      <c r="Y1608" s="324"/>
      <c r="Z1608" s="324"/>
      <c r="AA1608" s="324"/>
      <c r="AB1608" s="324"/>
      <c r="AC1608" s="325"/>
      <c r="AD1608" s="94">
        <f>'Art. 121'!AF1546</f>
        <v>2</v>
      </c>
      <c r="AE1608" s="95">
        <f t="shared" si="264"/>
        <v>3.2733224222585927E-2</v>
      </c>
      <c r="AF1608">
        <f t="shared" si="265"/>
        <v>1</v>
      </c>
      <c r="AG1608" s="92">
        <f t="shared" si="266"/>
        <v>1</v>
      </c>
      <c r="AH1608" s="96">
        <f t="shared" si="267"/>
        <v>1</v>
      </c>
      <c r="AI1608" s="97">
        <f t="shared" si="268"/>
        <v>1.5384615384615385E-2</v>
      </c>
      <c r="AJ1608" s="97">
        <f t="shared" si="269"/>
        <v>1.5384615384615385E-2</v>
      </c>
      <c r="AK1608" s="97">
        <f t="shared" si="270"/>
        <v>3.2733224222585927E-2</v>
      </c>
    </row>
    <row r="1609" spans="1:37" ht="25.4" customHeight="1" thickTop="1" thickBot="1" x14ac:dyDescent="0.3">
      <c r="A1609" s="323" t="s">
        <v>1414</v>
      </c>
      <c r="B1609" s="324" t="s">
        <v>1415</v>
      </c>
      <c r="C1609" s="324" t="s">
        <v>1415</v>
      </c>
      <c r="D1609" s="324" t="s">
        <v>1415</v>
      </c>
      <c r="E1609" s="324" t="s">
        <v>1415</v>
      </c>
      <c r="F1609" s="324" t="s">
        <v>1415</v>
      </c>
      <c r="G1609" s="324" t="s">
        <v>1415</v>
      </c>
      <c r="H1609" s="324" t="s">
        <v>1415</v>
      </c>
      <c r="I1609" s="324" t="s">
        <v>1415</v>
      </c>
      <c r="J1609" s="324" t="s">
        <v>1415</v>
      </c>
      <c r="K1609" s="324" t="s">
        <v>1415</v>
      </c>
      <c r="L1609" s="324" t="s">
        <v>1415</v>
      </c>
      <c r="M1609" s="324" t="s">
        <v>1415</v>
      </c>
      <c r="N1609" s="324" t="s">
        <v>1415</v>
      </c>
      <c r="O1609" s="324" t="s">
        <v>1415</v>
      </c>
      <c r="P1609" s="324" t="s">
        <v>1415</v>
      </c>
      <c r="Q1609" s="324"/>
      <c r="R1609" s="324"/>
      <c r="S1609" s="324"/>
      <c r="T1609" s="324"/>
      <c r="U1609" s="324"/>
      <c r="V1609" s="324"/>
      <c r="W1609" s="324"/>
      <c r="X1609" s="324"/>
      <c r="Y1609" s="324"/>
      <c r="Z1609" s="324"/>
      <c r="AA1609" s="324"/>
      <c r="AB1609" s="324"/>
      <c r="AC1609" s="325"/>
      <c r="AD1609" s="94">
        <f>'Art. 121'!AF1547</f>
        <v>2</v>
      </c>
      <c r="AE1609" s="95">
        <f t="shared" si="264"/>
        <v>3.2733224222585927E-2</v>
      </c>
      <c r="AF1609">
        <f t="shared" si="265"/>
        <v>1</v>
      </c>
      <c r="AG1609" s="92">
        <f t="shared" si="266"/>
        <v>1</v>
      </c>
      <c r="AH1609" s="96">
        <f t="shared" si="267"/>
        <v>1</v>
      </c>
      <c r="AI1609" s="97">
        <f t="shared" si="268"/>
        <v>1.5384615384615385E-2</v>
      </c>
      <c r="AJ1609" s="97">
        <f t="shared" si="269"/>
        <v>1.5384615384615385E-2</v>
      </c>
      <c r="AK1609" s="97">
        <f t="shared" si="270"/>
        <v>3.2733224222585927E-2</v>
      </c>
    </row>
    <row r="1610" spans="1:37" ht="25.4" customHeight="1" thickTop="1" thickBot="1" x14ac:dyDescent="0.3">
      <c r="A1610" s="323" t="s">
        <v>1416</v>
      </c>
      <c r="B1610" s="324" t="s">
        <v>1417</v>
      </c>
      <c r="C1610" s="324" t="s">
        <v>1417</v>
      </c>
      <c r="D1610" s="324" t="s">
        <v>1417</v>
      </c>
      <c r="E1610" s="324" t="s">
        <v>1417</v>
      </c>
      <c r="F1610" s="324" t="s">
        <v>1417</v>
      </c>
      <c r="G1610" s="324" t="s">
        <v>1417</v>
      </c>
      <c r="H1610" s="324" t="s">
        <v>1417</v>
      </c>
      <c r="I1610" s="324" t="s">
        <v>1417</v>
      </c>
      <c r="J1610" s="324" t="s">
        <v>1417</v>
      </c>
      <c r="K1610" s="324" t="s">
        <v>1417</v>
      </c>
      <c r="L1610" s="324" t="s">
        <v>1417</v>
      </c>
      <c r="M1610" s="324" t="s">
        <v>1417</v>
      </c>
      <c r="N1610" s="324" t="s">
        <v>1417</v>
      </c>
      <c r="O1610" s="324" t="s">
        <v>1417</v>
      </c>
      <c r="P1610" s="324" t="s">
        <v>1417</v>
      </c>
      <c r="Q1610" s="324"/>
      <c r="R1610" s="324"/>
      <c r="S1610" s="324"/>
      <c r="T1610" s="324"/>
      <c r="U1610" s="324"/>
      <c r="V1610" s="324"/>
      <c r="W1610" s="324"/>
      <c r="X1610" s="324"/>
      <c r="Y1610" s="324"/>
      <c r="Z1610" s="324"/>
      <c r="AA1610" s="324"/>
      <c r="AB1610" s="324"/>
      <c r="AC1610" s="325"/>
      <c r="AD1610" s="94">
        <f>'Art. 121'!AF1548</f>
        <v>2</v>
      </c>
      <c r="AE1610" s="95">
        <f t="shared" si="264"/>
        <v>3.2733224222585927E-2</v>
      </c>
      <c r="AF1610">
        <f t="shared" si="265"/>
        <v>1</v>
      </c>
      <c r="AG1610" s="92">
        <f t="shared" si="266"/>
        <v>1</v>
      </c>
      <c r="AH1610" s="96">
        <f t="shared" si="267"/>
        <v>1</v>
      </c>
      <c r="AI1610" s="97">
        <f t="shared" si="268"/>
        <v>1.5384615384615385E-2</v>
      </c>
      <c r="AJ1610" s="97">
        <f t="shared" si="269"/>
        <v>1.5384615384615385E-2</v>
      </c>
      <c r="AK1610" s="97">
        <f t="shared" si="270"/>
        <v>3.2733224222585927E-2</v>
      </c>
    </row>
    <row r="1611" spans="1:37" ht="25.4" customHeight="1" thickTop="1" thickBot="1" x14ac:dyDescent="0.3">
      <c r="A1611" s="323" t="s">
        <v>1418</v>
      </c>
      <c r="B1611" s="324" t="s">
        <v>1419</v>
      </c>
      <c r="C1611" s="324" t="s">
        <v>1419</v>
      </c>
      <c r="D1611" s="324" t="s">
        <v>1419</v>
      </c>
      <c r="E1611" s="324" t="s">
        <v>1419</v>
      </c>
      <c r="F1611" s="324" t="s">
        <v>1419</v>
      </c>
      <c r="G1611" s="324" t="s">
        <v>1419</v>
      </c>
      <c r="H1611" s="324" t="s">
        <v>1419</v>
      </c>
      <c r="I1611" s="324" t="s">
        <v>1419</v>
      </c>
      <c r="J1611" s="324" t="s">
        <v>1419</v>
      </c>
      <c r="K1611" s="324" t="s">
        <v>1419</v>
      </c>
      <c r="L1611" s="324" t="s">
        <v>1419</v>
      </c>
      <c r="M1611" s="324" t="s">
        <v>1419</v>
      </c>
      <c r="N1611" s="324" t="s">
        <v>1419</v>
      </c>
      <c r="O1611" s="324" t="s">
        <v>1419</v>
      </c>
      <c r="P1611" s="324" t="s">
        <v>1419</v>
      </c>
      <c r="Q1611" s="324"/>
      <c r="R1611" s="324"/>
      <c r="S1611" s="324"/>
      <c r="T1611" s="324"/>
      <c r="U1611" s="324"/>
      <c r="V1611" s="324"/>
      <c r="W1611" s="324"/>
      <c r="X1611" s="324"/>
      <c r="Y1611" s="324"/>
      <c r="Z1611" s="324"/>
      <c r="AA1611" s="324"/>
      <c r="AB1611" s="324"/>
      <c r="AC1611" s="325"/>
      <c r="AD1611" s="94">
        <f>'Art. 121'!AF1549</f>
        <v>2</v>
      </c>
      <c r="AE1611" s="95">
        <f t="shared" si="264"/>
        <v>3.2733224222585927E-2</v>
      </c>
      <c r="AF1611">
        <f t="shared" si="265"/>
        <v>1</v>
      </c>
      <c r="AG1611" s="92">
        <f t="shared" si="266"/>
        <v>1</v>
      </c>
      <c r="AH1611" s="96">
        <f t="shared" si="267"/>
        <v>1</v>
      </c>
      <c r="AI1611" s="97">
        <f t="shared" si="268"/>
        <v>1.5384615384615385E-2</v>
      </c>
      <c r="AJ1611" s="97">
        <f t="shared" si="269"/>
        <v>1.5384615384615385E-2</v>
      </c>
      <c r="AK1611" s="97">
        <f t="shared" si="270"/>
        <v>3.2733224222585927E-2</v>
      </c>
    </row>
    <row r="1612" spans="1:37" ht="25.4" customHeight="1" thickTop="1" thickBot="1" x14ac:dyDescent="0.3">
      <c r="A1612" s="323" t="s">
        <v>1420</v>
      </c>
      <c r="B1612" s="324" t="s">
        <v>1421</v>
      </c>
      <c r="C1612" s="324" t="s">
        <v>1421</v>
      </c>
      <c r="D1612" s="324" t="s">
        <v>1421</v>
      </c>
      <c r="E1612" s="324" t="s">
        <v>1421</v>
      </c>
      <c r="F1612" s="324" t="s">
        <v>1421</v>
      </c>
      <c r="G1612" s="324" t="s">
        <v>1421</v>
      </c>
      <c r="H1612" s="324" t="s">
        <v>1421</v>
      </c>
      <c r="I1612" s="324" t="s">
        <v>1421</v>
      </c>
      <c r="J1612" s="324" t="s">
        <v>1421</v>
      </c>
      <c r="K1612" s="324" t="s">
        <v>1421</v>
      </c>
      <c r="L1612" s="324" t="s">
        <v>1421</v>
      </c>
      <c r="M1612" s="324" t="s">
        <v>1421</v>
      </c>
      <c r="N1612" s="324" t="s">
        <v>1421</v>
      </c>
      <c r="O1612" s="324" t="s">
        <v>1421</v>
      </c>
      <c r="P1612" s="324" t="s">
        <v>1421</v>
      </c>
      <c r="Q1612" s="324"/>
      <c r="R1612" s="324"/>
      <c r="S1612" s="324"/>
      <c r="T1612" s="324"/>
      <c r="U1612" s="324"/>
      <c r="V1612" s="324"/>
      <c r="W1612" s="324"/>
      <c r="X1612" s="324"/>
      <c r="Y1612" s="324"/>
      <c r="Z1612" s="324"/>
      <c r="AA1612" s="324"/>
      <c r="AB1612" s="324"/>
      <c r="AC1612" s="325"/>
      <c r="AD1612" s="94">
        <f>'Art. 121'!AF1550</f>
        <v>2</v>
      </c>
      <c r="AE1612" s="95">
        <f t="shared" si="264"/>
        <v>3.2733224222585927E-2</v>
      </c>
      <c r="AF1612">
        <f t="shared" si="265"/>
        <v>1</v>
      </c>
      <c r="AG1612" s="92">
        <f t="shared" si="266"/>
        <v>1</v>
      </c>
      <c r="AH1612" s="96">
        <f t="shared" si="267"/>
        <v>1</v>
      </c>
      <c r="AI1612" s="97">
        <f t="shared" si="268"/>
        <v>1.5384615384615385E-2</v>
      </c>
      <c r="AJ1612" s="97">
        <f t="shared" si="269"/>
        <v>1.5384615384615385E-2</v>
      </c>
      <c r="AK1612" s="97">
        <f t="shared" si="270"/>
        <v>3.2733224222585927E-2</v>
      </c>
    </row>
    <row r="1613" spans="1:37" ht="25.4" customHeight="1" thickTop="1" thickBot="1" x14ac:dyDescent="0.3">
      <c r="A1613" s="323" t="s">
        <v>1422</v>
      </c>
      <c r="B1613" s="324" t="s">
        <v>1423</v>
      </c>
      <c r="C1613" s="324" t="s">
        <v>1423</v>
      </c>
      <c r="D1613" s="324" t="s">
        <v>1423</v>
      </c>
      <c r="E1613" s="324" t="s">
        <v>1423</v>
      </c>
      <c r="F1613" s="324" t="s">
        <v>1423</v>
      </c>
      <c r="G1613" s="324" t="s">
        <v>1423</v>
      </c>
      <c r="H1613" s="324" t="s">
        <v>1423</v>
      </c>
      <c r="I1613" s="324" t="s">
        <v>1423</v>
      </c>
      <c r="J1613" s="324" t="s">
        <v>1423</v>
      </c>
      <c r="K1613" s="324" t="s">
        <v>1423</v>
      </c>
      <c r="L1613" s="324" t="s">
        <v>1423</v>
      </c>
      <c r="M1613" s="324" t="s">
        <v>1423</v>
      </c>
      <c r="N1613" s="324" t="s">
        <v>1423</v>
      </c>
      <c r="O1613" s="324" t="s">
        <v>1423</v>
      </c>
      <c r="P1613" s="324" t="s">
        <v>1423</v>
      </c>
      <c r="Q1613" s="324"/>
      <c r="R1613" s="324"/>
      <c r="S1613" s="324"/>
      <c r="T1613" s="324"/>
      <c r="U1613" s="324"/>
      <c r="V1613" s="324"/>
      <c r="W1613" s="324"/>
      <c r="X1613" s="324"/>
      <c r="Y1613" s="324"/>
      <c r="Z1613" s="324"/>
      <c r="AA1613" s="324"/>
      <c r="AB1613" s="324"/>
      <c r="AC1613" s="325"/>
      <c r="AD1613" s="94">
        <f>'Art. 121'!AF1551</f>
        <v>2</v>
      </c>
      <c r="AE1613" s="95">
        <f t="shared" si="264"/>
        <v>3.2733224222585927E-2</v>
      </c>
      <c r="AF1613">
        <f t="shared" si="265"/>
        <v>1</v>
      </c>
      <c r="AG1613" s="92">
        <f t="shared" si="266"/>
        <v>1</v>
      </c>
      <c r="AH1613" s="96">
        <f t="shared" si="267"/>
        <v>1</v>
      </c>
      <c r="AI1613" s="97">
        <f t="shared" si="268"/>
        <v>1.5384615384615385E-2</v>
      </c>
      <c r="AJ1613" s="97">
        <f t="shared" si="269"/>
        <v>1.5384615384615385E-2</v>
      </c>
      <c r="AK1613" s="97">
        <f t="shared" si="270"/>
        <v>3.2733224222585927E-2</v>
      </c>
    </row>
    <row r="1614" spans="1:37" ht="25.4" customHeight="1" thickTop="1" thickBot="1" x14ac:dyDescent="0.3">
      <c r="A1614" s="323" t="s">
        <v>1424</v>
      </c>
      <c r="B1614" s="324" t="s">
        <v>1425</v>
      </c>
      <c r="C1614" s="324" t="s">
        <v>1425</v>
      </c>
      <c r="D1614" s="324" t="s">
        <v>1425</v>
      </c>
      <c r="E1614" s="324" t="s">
        <v>1425</v>
      </c>
      <c r="F1614" s="324" t="s">
        <v>1425</v>
      </c>
      <c r="G1614" s="324" t="s">
        <v>1425</v>
      </c>
      <c r="H1614" s="324" t="s">
        <v>1425</v>
      </c>
      <c r="I1614" s="324" t="s">
        <v>1425</v>
      </c>
      <c r="J1614" s="324" t="s">
        <v>1425</v>
      </c>
      <c r="K1614" s="324" t="s">
        <v>1425</v>
      </c>
      <c r="L1614" s="324" t="s">
        <v>1425</v>
      </c>
      <c r="M1614" s="324" t="s">
        <v>1425</v>
      </c>
      <c r="N1614" s="324" t="s">
        <v>1425</v>
      </c>
      <c r="O1614" s="324" t="s">
        <v>1425</v>
      </c>
      <c r="P1614" s="324" t="s">
        <v>1425</v>
      </c>
      <c r="Q1614" s="324"/>
      <c r="R1614" s="324"/>
      <c r="S1614" s="324"/>
      <c r="T1614" s="324"/>
      <c r="U1614" s="324"/>
      <c r="V1614" s="324"/>
      <c r="W1614" s="324"/>
      <c r="X1614" s="324"/>
      <c r="Y1614" s="324"/>
      <c r="Z1614" s="324"/>
      <c r="AA1614" s="324"/>
      <c r="AB1614" s="324"/>
      <c r="AC1614" s="325"/>
      <c r="AD1614" s="94">
        <f>'Art. 121'!AF1552</f>
        <v>2</v>
      </c>
      <c r="AE1614" s="95">
        <f t="shared" si="264"/>
        <v>3.2733224222585927E-2</v>
      </c>
      <c r="AF1614">
        <f t="shared" si="265"/>
        <v>1</v>
      </c>
      <c r="AG1614" s="92">
        <f t="shared" si="266"/>
        <v>1</v>
      </c>
      <c r="AH1614" s="96">
        <f t="shared" si="267"/>
        <v>1</v>
      </c>
      <c r="AI1614" s="97">
        <f t="shared" si="268"/>
        <v>1.5384615384615385E-2</v>
      </c>
      <c r="AJ1614" s="97">
        <f t="shared" si="269"/>
        <v>1.5384615384615385E-2</v>
      </c>
      <c r="AK1614" s="97">
        <f t="shared" si="270"/>
        <v>3.2733224222585927E-2</v>
      </c>
    </row>
    <row r="1615" spans="1:37" ht="25.4" customHeight="1" thickTop="1" thickBot="1" x14ac:dyDescent="0.3">
      <c r="A1615" s="323" t="s">
        <v>1426</v>
      </c>
      <c r="B1615" s="324" t="s">
        <v>1427</v>
      </c>
      <c r="C1615" s="324" t="s">
        <v>1427</v>
      </c>
      <c r="D1615" s="324" t="s">
        <v>1427</v>
      </c>
      <c r="E1615" s="324" t="s">
        <v>1427</v>
      </c>
      <c r="F1615" s="324" t="s">
        <v>1427</v>
      </c>
      <c r="G1615" s="324" t="s">
        <v>1427</v>
      </c>
      <c r="H1615" s="324" t="s">
        <v>1427</v>
      </c>
      <c r="I1615" s="324" t="s">
        <v>1427</v>
      </c>
      <c r="J1615" s="324" t="s">
        <v>1427</v>
      </c>
      <c r="K1615" s="324" t="s">
        <v>1427</v>
      </c>
      <c r="L1615" s="324" t="s">
        <v>1427</v>
      </c>
      <c r="M1615" s="324" t="s">
        <v>1427</v>
      </c>
      <c r="N1615" s="324" t="s">
        <v>1427</v>
      </c>
      <c r="O1615" s="324" t="s">
        <v>1427</v>
      </c>
      <c r="P1615" s="324" t="s">
        <v>1427</v>
      </c>
      <c r="Q1615" s="324"/>
      <c r="R1615" s="324"/>
      <c r="S1615" s="324"/>
      <c r="T1615" s="324"/>
      <c r="U1615" s="324"/>
      <c r="V1615" s="324"/>
      <c r="W1615" s="324"/>
      <c r="X1615" s="324"/>
      <c r="Y1615" s="324"/>
      <c r="Z1615" s="324"/>
      <c r="AA1615" s="324"/>
      <c r="AB1615" s="324"/>
      <c r="AC1615" s="325"/>
      <c r="AD1615" s="94">
        <f>'Art. 121'!AF1553</f>
        <v>2</v>
      </c>
      <c r="AE1615" s="95">
        <f t="shared" si="264"/>
        <v>3.2733224222585927E-2</v>
      </c>
      <c r="AF1615">
        <f t="shared" si="265"/>
        <v>1</v>
      </c>
      <c r="AG1615" s="92">
        <f t="shared" si="266"/>
        <v>1</v>
      </c>
      <c r="AH1615" s="96">
        <f t="shared" si="267"/>
        <v>1</v>
      </c>
      <c r="AI1615" s="97">
        <f t="shared" si="268"/>
        <v>1.5384615384615385E-2</v>
      </c>
      <c r="AJ1615" s="97">
        <f t="shared" si="269"/>
        <v>1.5384615384615385E-2</v>
      </c>
      <c r="AK1615" s="97">
        <f t="shared" si="270"/>
        <v>3.2733224222585927E-2</v>
      </c>
    </row>
    <row r="1616" spans="1:37" ht="25.4" customHeight="1" thickTop="1" thickBot="1" x14ac:dyDescent="0.3">
      <c r="A1616" s="323" t="s">
        <v>1428</v>
      </c>
      <c r="B1616" s="324" t="s">
        <v>1429</v>
      </c>
      <c r="C1616" s="324" t="s">
        <v>1429</v>
      </c>
      <c r="D1616" s="324" t="s">
        <v>1429</v>
      </c>
      <c r="E1616" s="324" t="s">
        <v>1429</v>
      </c>
      <c r="F1616" s="324" t="s">
        <v>1429</v>
      </c>
      <c r="G1616" s="324" t="s">
        <v>1429</v>
      </c>
      <c r="H1616" s="324" t="s">
        <v>1429</v>
      </c>
      <c r="I1616" s="324" t="s">
        <v>1429</v>
      </c>
      <c r="J1616" s="324" t="s">
        <v>1429</v>
      </c>
      <c r="K1616" s="324" t="s">
        <v>1429</v>
      </c>
      <c r="L1616" s="324" t="s">
        <v>1429</v>
      </c>
      <c r="M1616" s="324" t="s">
        <v>1429</v>
      </c>
      <c r="N1616" s="324" t="s">
        <v>1429</v>
      </c>
      <c r="O1616" s="324" t="s">
        <v>1429</v>
      </c>
      <c r="P1616" s="324" t="s">
        <v>1429</v>
      </c>
      <c r="Q1616" s="324"/>
      <c r="R1616" s="324"/>
      <c r="S1616" s="324"/>
      <c r="T1616" s="324"/>
      <c r="U1616" s="324"/>
      <c r="V1616" s="324"/>
      <c r="W1616" s="324"/>
      <c r="X1616" s="324"/>
      <c r="Y1616" s="324"/>
      <c r="Z1616" s="324"/>
      <c r="AA1616" s="324"/>
      <c r="AB1616" s="324"/>
      <c r="AC1616" s="325"/>
      <c r="AD1616" s="94">
        <f>'Art. 121'!AF1554</f>
        <v>2</v>
      </c>
      <c r="AE1616" s="95">
        <f t="shared" si="264"/>
        <v>3.2733224222585927E-2</v>
      </c>
      <c r="AF1616">
        <f t="shared" si="265"/>
        <v>1</v>
      </c>
      <c r="AG1616" s="92">
        <f t="shared" si="266"/>
        <v>1</v>
      </c>
      <c r="AH1616" s="96">
        <f t="shared" si="267"/>
        <v>1</v>
      </c>
      <c r="AI1616" s="97">
        <f t="shared" si="268"/>
        <v>1.5384615384615385E-2</v>
      </c>
      <c r="AJ1616" s="97">
        <f t="shared" si="269"/>
        <v>1.5384615384615385E-2</v>
      </c>
      <c r="AK1616" s="97">
        <f t="shared" si="270"/>
        <v>3.2733224222585927E-2</v>
      </c>
    </row>
    <row r="1617" spans="1:37" ht="25.4" customHeight="1" thickTop="1" thickBot="1" x14ac:dyDescent="0.3">
      <c r="A1617" s="323" t="s">
        <v>1430</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4">
        <f>'Art. 121'!AF1555</f>
        <v>2</v>
      </c>
      <c r="AE1617" s="95">
        <f t="shared" si="264"/>
        <v>3.2733224222585927E-2</v>
      </c>
      <c r="AF1617">
        <f t="shared" si="265"/>
        <v>1</v>
      </c>
      <c r="AG1617" s="92">
        <f t="shared" si="266"/>
        <v>1</v>
      </c>
      <c r="AH1617" s="96">
        <f t="shared" si="267"/>
        <v>1</v>
      </c>
      <c r="AI1617" s="97">
        <f t="shared" si="268"/>
        <v>1.5384615384615385E-2</v>
      </c>
      <c r="AJ1617" s="97">
        <f t="shared" si="269"/>
        <v>1.5384615384615385E-2</v>
      </c>
      <c r="AK1617" s="97">
        <f t="shared" si="270"/>
        <v>3.2733224222585927E-2</v>
      </c>
    </row>
    <row r="1618" spans="1:37" ht="25.4" customHeight="1" thickTop="1" thickBot="1" x14ac:dyDescent="0.3">
      <c r="A1618" s="323" t="s">
        <v>1431</v>
      </c>
      <c r="B1618" s="324" t="s">
        <v>1432</v>
      </c>
      <c r="C1618" s="324" t="s">
        <v>1432</v>
      </c>
      <c r="D1618" s="324" t="s">
        <v>1432</v>
      </c>
      <c r="E1618" s="324" t="s">
        <v>1432</v>
      </c>
      <c r="F1618" s="324" t="s">
        <v>1432</v>
      </c>
      <c r="G1618" s="324" t="s">
        <v>1432</v>
      </c>
      <c r="H1618" s="324" t="s">
        <v>1432</v>
      </c>
      <c r="I1618" s="324" t="s">
        <v>1432</v>
      </c>
      <c r="J1618" s="324" t="s">
        <v>1432</v>
      </c>
      <c r="K1618" s="324" t="s">
        <v>1432</v>
      </c>
      <c r="L1618" s="324" t="s">
        <v>1432</v>
      </c>
      <c r="M1618" s="324" t="s">
        <v>1432</v>
      </c>
      <c r="N1618" s="324" t="s">
        <v>1432</v>
      </c>
      <c r="O1618" s="324" t="s">
        <v>1432</v>
      </c>
      <c r="P1618" s="324" t="s">
        <v>1432</v>
      </c>
      <c r="Q1618" s="324"/>
      <c r="R1618" s="324"/>
      <c r="S1618" s="324"/>
      <c r="T1618" s="324"/>
      <c r="U1618" s="324"/>
      <c r="V1618" s="324"/>
      <c r="W1618" s="324"/>
      <c r="X1618" s="324"/>
      <c r="Y1618" s="324"/>
      <c r="Z1618" s="324"/>
      <c r="AA1618" s="324"/>
      <c r="AB1618" s="324"/>
      <c r="AC1618" s="325"/>
      <c r="AD1618" s="94">
        <f>'Art. 121'!AF1556</f>
        <v>2</v>
      </c>
      <c r="AE1618" s="95">
        <f t="shared" si="264"/>
        <v>3.2733224222585927E-2</v>
      </c>
      <c r="AF1618">
        <f t="shared" si="265"/>
        <v>1</v>
      </c>
      <c r="AG1618" s="92">
        <f t="shared" si="266"/>
        <v>1</v>
      </c>
      <c r="AH1618" s="96">
        <f t="shared" si="267"/>
        <v>1</v>
      </c>
      <c r="AI1618" s="97">
        <f t="shared" si="268"/>
        <v>1.5384615384615385E-2</v>
      </c>
      <c r="AJ1618" s="97">
        <f t="shared" si="269"/>
        <v>1.5384615384615385E-2</v>
      </c>
      <c r="AK1618" s="97">
        <f t="shared" si="270"/>
        <v>3.2733224222585927E-2</v>
      </c>
    </row>
    <row r="1619" spans="1:37" ht="25.4" customHeight="1" thickTop="1" thickBot="1" x14ac:dyDescent="0.3">
      <c r="A1619" s="323" t="s">
        <v>1433</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4">
        <f>'Art. 121'!AF1557</f>
        <v>2</v>
      </c>
      <c r="AE1619" s="95">
        <f t="shared" si="264"/>
        <v>3.2733224222585927E-2</v>
      </c>
      <c r="AF1619">
        <f t="shared" si="265"/>
        <v>1</v>
      </c>
      <c r="AG1619" s="92">
        <f t="shared" si="266"/>
        <v>1</v>
      </c>
      <c r="AH1619" s="96">
        <f t="shared" si="267"/>
        <v>1</v>
      </c>
      <c r="AI1619" s="97">
        <f t="shared" si="268"/>
        <v>1.5384615384615385E-2</v>
      </c>
      <c r="AJ1619" s="97">
        <f t="shared" si="269"/>
        <v>1.5384615384615385E-2</v>
      </c>
      <c r="AK1619" s="97">
        <f t="shared" si="270"/>
        <v>3.2733224222585927E-2</v>
      </c>
    </row>
    <row r="1620" spans="1:37" ht="25.4" customHeight="1" thickTop="1" thickBot="1" x14ac:dyDescent="0.3">
      <c r="A1620" s="323" t="s">
        <v>1434</v>
      </c>
      <c r="B1620" s="324" t="s">
        <v>1435</v>
      </c>
      <c r="C1620" s="324" t="s">
        <v>1435</v>
      </c>
      <c r="D1620" s="324" t="s">
        <v>1435</v>
      </c>
      <c r="E1620" s="324" t="s">
        <v>1435</v>
      </c>
      <c r="F1620" s="324" t="s">
        <v>1435</v>
      </c>
      <c r="G1620" s="324" t="s">
        <v>1435</v>
      </c>
      <c r="H1620" s="324" t="s">
        <v>1435</v>
      </c>
      <c r="I1620" s="324" t="s">
        <v>1435</v>
      </c>
      <c r="J1620" s="324" t="s">
        <v>1435</v>
      </c>
      <c r="K1620" s="324" t="s">
        <v>1435</v>
      </c>
      <c r="L1620" s="324" t="s">
        <v>1435</v>
      </c>
      <c r="M1620" s="324" t="s">
        <v>1435</v>
      </c>
      <c r="N1620" s="324" t="s">
        <v>1435</v>
      </c>
      <c r="O1620" s="324" t="s">
        <v>1435</v>
      </c>
      <c r="P1620" s="324" t="s">
        <v>1435</v>
      </c>
      <c r="Q1620" s="324"/>
      <c r="R1620" s="324"/>
      <c r="S1620" s="324"/>
      <c r="T1620" s="324"/>
      <c r="U1620" s="324"/>
      <c r="V1620" s="324"/>
      <c r="W1620" s="324"/>
      <c r="X1620" s="324"/>
      <c r="Y1620" s="324"/>
      <c r="Z1620" s="324"/>
      <c r="AA1620" s="324"/>
      <c r="AB1620" s="324"/>
      <c r="AC1620" s="325"/>
      <c r="AD1620" s="94">
        <f>'Art. 121'!AF1558</f>
        <v>2</v>
      </c>
      <c r="AE1620" s="95">
        <f t="shared" si="264"/>
        <v>3.2733224222585927E-2</v>
      </c>
      <c r="AF1620">
        <f t="shared" si="265"/>
        <v>1</v>
      </c>
      <c r="AG1620" s="92">
        <f t="shared" si="266"/>
        <v>1</v>
      </c>
      <c r="AH1620" s="96">
        <f t="shared" si="267"/>
        <v>1</v>
      </c>
      <c r="AI1620" s="97">
        <f t="shared" si="268"/>
        <v>1.5384615384615385E-2</v>
      </c>
      <c r="AJ1620" s="97">
        <f t="shared" si="269"/>
        <v>1.5384615384615385E-2</v>
      </c>
      <c r="AK1620" s="97">
        <f t="shared" si="270"/>
        <v>3.2733224222585927E-2</v>
      </c>
    </row>
    <row r="1621" spans="1:37" ht="25.4" customHeight="1" thickTop="1" thickBot="1" x14ac:dyDescent="0.3">
      <c r="A1621" s="323" t="s">
        <v>1436</v>
      </c>
      <c r="B1621" s="324" t="s">
        <v>1437</v>
      </c>
      <c r="C1621" s="324" t="s">
        <v>1437</v>
      </c>
      <c r="D1621" s="324" t="s">
        <v>1437</v>
      </c>
      <c r="E1621" s="324" t="s">
        <v>1437</v>
      </c>
      <c r="F1621" s="324" t="s">
        <v>1437</v>
      </c>
      <c r="G1621" s="324" t="s">
        <v>1437</v>
      </c>
      <c r="H1621" s="324" t="s">
        <v>1437</v>
      </c>
      <c r="I1621" s="324" t="s">
        <v>1437</v>
      </c>
      <c r="J1621" s="324" t="s">
        <v>1437</v>
      </c>
      <c r="K1621" s="324" t="s">
        <v>1437</v>
      </c>
      <c r="L1621" s="324" t="s">
        <v>1437</v>
      </c>
      <c r="M1621" s="324" t="s">
        <v>1437</v>
      </c>
      <c r="N1621" s="324" t="s">
        <v>1437</v>
      </c>
      <c r="O1621" s="324" t="s">
        <v>1437</v>
      </c>
      <c r="P1621" s="324" t="s">
        <v>1437</v>
      </c>
      <c r="Q1621" s="324"/>
      <c r="R1621" s="324"/>
      <c r="S1621" s="324"/>
      <c r="T1621" s="324"/>
      <c r="U1621" s="324"/>
      <c r="V1621" s="324"/>
      <c r="W1621" s="324"/>
      <c r="X1621" s="324"/>
      <c r="Y1621" s="324"/>
      <c r="Z1621" s="324"/>
      <c r="AA1621" s="324"/>
      <c r="AB1621" s="324"/>
      <c r="AC1621" s="325"/>
      <c r="AD1621" s="94">
        <f>'Art. 121'!AF1559</f>
        <v>2</v>
      </c>
      <c r="AE1621" s="95">
        <f t="shared" si="264"/>
        <v>3.2733224222585927E-2</v>
      </c>
      <c r="AF1621">
        <f t="shared" si="265"/>
        <v>1</v>
      </c>
      <c r="AG1621" s="92">
        <f t="shared" si="266"/>
        <v>1</v>
      </c>
      <c r="AH1621" s="96">
        <f t="shared" si="267"/>
        <v>1</v>
      </c>
      <c r="AI1621" s="97">
        <f t="shared" si="268"/>
        <v>1.5384615384615385E-2</v>
      </c>
      <c r="AJ1621" s="97">
        <f t="shared" si="269"/>
        <v>1.5384615384615385E-2</v>
      </c>
      <c r="AK1621" s="97">
        <f t="shared" si="270"/>
        <v>3.2733224222585927E-2</v>
      </c>
    </row>
    <row r="1622" spans="1:37" ht="25.4" customHeight="1" thickTop="1" thickBot="1" x14ac:dyDescent="0.3">
      <c r="A1622" s="323" t="s">
        <v>1438</v>
      </c>
      <c r="B1622" s="324" t="s">
        <v>1439</v>
      </c>
      <c r="C1622" s="324" t="s">
        <v>1439</v>
      </c>
      <c r="D1622" s="324" t="s">
        <v>1439</v>
      </c>
      <c r="E1622" s="324" t="s">
        <v>1439</v>
      </c>
      <c r="F1622" s="324" t="s">
        <v>1439</v>
      </c>
      <c r="G1622" s="324" t="s">
        <v>1439</v>
      </c>
      <c r="H1622" s="324" t="s">
        <v>1439</v>
      </c>
      <c r="I1622" s="324" t="s">
        <v>1439</v>
      </c>
      <c r="J1622" s="324" t="s">
        <v>1439</v>
      </c>
      <c r="K1622" s="324" t="s">
        <v>1439</v>
      </c>
      <c r="L1622" s="324" t="s">
        <v>1439</v>
      </c>
      <c r="M1622" s="324" t="s">
        <v>1439</v>
      </c>
      <c r="N1622" s="324" t="s">
        <v>1439</v>
      </c>
      <c r="O1622" s="324" t="s">
        <v>1439</v>
      </c>
      <c r="P1622" s="324" t="s">
        <v>1439</v>
      </c>
      <c r="Q1622" s="324"/>
      <c r="R1622" s="324"/>
      <c r="S1622" s="324"/>
      <c r="T1622" s="324"/>
      <c r="U1622" s="324"/>
      <c r="V1622" s="324"/>
      <c r="W1622" s="324"/>
      <c r="X1622" s="324"/>
      <c r="Y1622" s="324"/>
      <c r="Z1622" s="324"/>
      <c r="AA1622" s="324"/>
      <c r="AB1622" s="324"/>
      <c r="AC1622" s="325"/>
      <c r="AD1622" s="94">
        <f>'Art. 121'!AF1560</f>
        <v>2</v>
      </c>
      <c r="AE1622" s="95">
        <f t="shared" si="264"/>
        <v>3.2733224222585927E-2</v>
      </c>
      <c r="AF1622">
        <f t="shared" si="265"/>
        <v>1</v>
      </c>
      <c r="AG1622" s="92">
        <f t="shared" si="266"/>
        <v>1</v>
      </c>
      <c r="AH1622" s="96">
        <f t="shared" si="267"/>
        <v>1</v>
      </c>
      <c r="AI1622" s="97">
        <f t="shared" si="268"/>
        <v>1.5384615384615385E-2</v>
      </c>
      <c r="AJ1622" s="97">
        <f t="shared" si="269"/>
        <v>1.5384615384615385E-2</v>
      </c>
      <c r="AK1622" s="97">
        <f t="shared" si="270"/>
        <v>3.2733224222585927E-2</v>
      </c>
    </row>
    <row r="1623" spans="1:37" ht="25.4" customHeight="1" thickTop="1" thickBot="1" x14ac:dyDescent="0.3">
      <c r="A1623" s="323" t="s">
        <v>1440</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4">
        <f>'Art. 121'!AF1561</f>
        <v>2</v>
      </c>
      <c r="AE1623" s="95">
        <f t="shared" si="264"/>
        <v>3.2733224222585927E-2</v>
      </c>
      <c r="AF1623">
        <f t="shared" si="265"/>
        <v>1</v>
      </c>
      <c r="AG1623" s="92">
        <f t="shared" si="266"/>
        <v>1</v>
      </c>
      <c r="AH1623" s="96">
        <f t="shared" si="267"/>
        <v>1</v>
      </c>
      <c r="AI1623" s="97">
        <f t="shared" si="268"/>
        <v>1.5384615384615385E-2</v>
      </c>
      <c r="AJ1623" s="97">
        <f t="shared" si="269"/>
        <v>1.5384615384615385E-2</v>
      </c>
      <c r="AK1623" s="97">
        <f t="shared" si="270"/>
        <v>3.2733224222585927E-2</v>
      </c>
    </row>
    <row r="1624" spans="1:37" ht="25.4" customHeight="1" thickTop="1" thickBot="1" x14ac:dyDescent="0.3">
      <c r="A1624" s="323" t="s">
        <v>1441</v>
      </c>
      <c r="B1624" s="324" t="s">
        <v>1442</v>
      </c>
      <c r="C1624" s="324" t="s">
        <v>1442</v>
      </c>
      <c r="D1624" s="324" t="s">
        <v>1442</v>
      </c>
      <c r="E1624" s="324" t="s">
        <v>1442</v>
      </c>
      <c r="F1624" s="324" t="s">
        <v>1442</v>
      </c>
      <c r="G1624" s="324" t="s">
        <v>1442</v>
      </c>
      <c r="H1624" s="324" t="s">
        <v>1442</v>
      </c>
      <c r="I1624" s="324" t="s">
        <v>1442</v>
      </c>
      <c r="J1624" s="324" t="s">
        <v>1442</v>
      </c>
      <c r="K1624" s="324" t="s">
        <v>1442</v>
      </c>
      <c r="L1624" s="324" t="s">
        <v>1442</v>
      </c>
      <c r="M1624" s="324" t="s">
        <v>1442</v>
      </c>
      <c r="N1624" s="324" t="s">
        <v>1442</v>
      </c>
      <c r="O1624" s="324" t="s">
        <v>1442</v>
      </c>
      <c r="P1624" s="324" t="s">
        <v>1442</v>
      </c>
      <c r="Q1624" s="324"/>
      <c r="R1624" s="324"/>
      <c r="S1624" s="324"/>
      <c r="T1624" s="324"/>
      <c r="U1624" s="324"/>
      <c r="V1624" s="324"/>
      <c r="W1624" s="324"/>
      <c r="X1624" s="324"/>
      <c r="Y1624" s="324"/>
      <c r="Z1624" s="324"/>
      <c r="AA1624" s="324"/>
      <c r="AB1624" s="324"/>
      <c r="AC1624" s="325"/>
      <c r="AD1624" s="94">
        <f>'Art. 121'!AF1562</f>
        <v>2</v>
      </c>
      <c r="AE1624" s="95">
        <f t="shared" si="264"/>
        <v>3.2733224222585927E-2</v>
      </c>
      <c r="AF1624">
        <f t="shared" si="265"/>
        <v>1</v>
      </c>
      <c r="AG1624" s="92">
        <f t="shared" si="266"/>
        <v>1</v>
      </c>
      <c r="AH1624" s="96">
        <f t="shared" si="267"/>
        <v>1</v>
      </c>
      <c r="AI1624" s="97">
        <f t="shared" si="268"/>
        <v>1.5384615384615385E-2</v>
      </c>
      <c r="AJ1624" s="97">
        <f t="shared" si="269"/>
        <v>1.5384615384615385E-2</v>
      </c>
      <c r="AK1624" s="97">
        <f t="shared" si="270"/>
        <v>3.2733224222585927E-2</v>
      </c>
    </row>
    <row r="1625" spans="1:37" ht="25.4" customHeight="1" thickTop="1" thickBot="1" x14ac:dyDescent="0.3">
      <c r="A1625" s="323" t="s">
        <v>1443</v>
      </c>
      <c r="B1625" s="324" t="s">
        <v>1444</v>
      </c>
      <c r="C1625" s="324" t="s">
        <v>1444</v>
      </c>
      <c r="D1625" s="324" t="s">
        <v>1444</v>
      </c>
      <c r="E1625" s="324" t="s">
        <v>1444</v>
      </c>
      <c r="F1625" s="324" t="s">
        <v>1444</v>
      </c>
      <c r="G1625" s="324" t="s">
        <v>1444</v>
      </c>
      <c r="H1625" s="324" t="s">
        <v>1444</v>
      </c>
      <c r="I1625" s="324" t="s">
        <v>1444</v>
      </c>
      <c r="J1625" s="324" t="s">
        <v>1444</v>
      </c>
      <c r="K1625" s="324" t="s">
        <v>1444</v>
      </c>
      <c r="L1625" s="324" t="s">
        <v>1444</v>
      </c>
      <c r="M1625" s="324" t="s">
        <v>1444</v>
      </c>
      <c r="N1625" s="324" t="s">
        <v>1444</v>
      </c>
      <c r="O1625" s="324" t="s">
        <v>1444</v>
      </c>
      <c r="P1625" s="324" t="s">
        <v>1444</v>
      </c>
      <c r="Q1625" s="324"/>
      <c r="R1625" s="324"/>
      <c r="S1625" s="324"/>
      <c r="T1625" s="324"/>
      <c r="U1625" s="324"/>
      <c r="V1625" s="324"/>
      <c r="W1625" s="324"/>
      <c r="X1625" s="324"/>
      <c r="Y1625" s="324"/>
      <c r="Z1625" s="324"/>
      <c r="AA1625" s="324"/>
      <c r="AB1625" s="324"/>
      <c r="AC1625" s="325"/>
      <c r="AD1625" s="94">
        <f>'Art. 121'!AF1563</f>
        <v>2</v>
      </c>
      <c r="AE1625" s="95">
        <f t="shared" si="264"/>
        <v>3.2733224222585927E-2</v>
      </c>
      <c r="AF1625">
        <f t="shared" si="265"/>
        <v>1</v>
      </c>
      <c r="AG1625" s="92">
        <f t="shared" si="266"/>
        <v>1</v>
      </c>
      <c r="AH1625" s="96">
        <f t="shared" si="267"/>
        <v>1</v>
      </c>
      <c r="AI1625" s="97">
        <f t="shared" si="268"/>
        <v>1.5384615384615385E-2</v>
      </c>
      <c r="AJ1625" s="97">
        <f t="shared" si="269"/>
        <v>1.5384615384615385E-2</v>
      </c>
      <c r="AK1625" s="97">
        <f t="shared" si="270"/>
        <v>3.2733224222585927E-2</v>
      </c>
    </row>
    <row r="1626" spans="1:37" ht="25.4" customHeight="1" thickTop="1" thickBot="1" x14ac:dyDescent="0.3">
      <c r="A1626" s="323" t="s">
        <v>1445</v>
      </c>
      <c r="B1626" s="324" t="s">
        <v>1446</v>
      </c>
      <c r="C1626" s="324" t="s">
        <v>1446</v>
      </c>
      <c r="D1626" s="324" t="s">
        <v>1446</v>
      </c>
      <c r="E1626" s="324" t="s">
        <v>1446</v>
      </c>
      <c r="F1626" s="324" t="s">
        <v>1446</v>
      </c>
      <c r="G1626" s="324" t="s">
        <v>1446</v>
      </c>
      <c r="H1626" s="324" t="s">
        <v>1446</v>
      </c>
      <c r="I1626" s="324" t="s">
        <v>1446</v>
      </c>
      <c r="J1626" s="324" t="s">
        <v>1446</v>
      </c>
      <c r="K1626" s="324" t="s">
        <v>1446</v>
      </c>
      <c r="L1626" s="324" t="s">
        <v>1446</v>
      </c>
      <c r="M1626" s="324" t="s">
        <v>1446</v>
      </c>
      <c r="N1626" s="324" t="s">
        <v>1446</v>
      </c>
      <c r="O1626" s="324" t="s">
        <v>1446</v>
      </c>
      <c r="P1626" s="324" t="s">
        <v>1446</v>
      </c>
      <c r="Q1626" s="324"/>
      <c r="R1626" s="324"/>
      <c r="S1626" s="324"/>
      <c r="T1626" s="324"/>
      <c r="U1626" s="324"/>
      <c r="V1626" s="324"/>
      <c r="W1626" s="324"/>
      <c r="X1626" s="324"/>
      <c r="Y1626" s="324"/>
      <c r="Z1626" s="324"/>
      <c r="AA1626" s="324"/>
      <c r="AB1626" s="324"/>
      <c r="AC1626" s="325"/>
      <c r="AD1626" s="94">
        <f>'Art. 121'!AF1564</f>
        <v>2</v>
      </c>
      <c r="AE1626" s="95">
        <f t="shared" si="264"/>
        <v>3.2733224222585927E-2</v>
      </c>
      <c r="AF1626">
        <f t="shared" si="265"/>
        <v>1</v>
      </c>
      <c r="AG1626" s="92">
        <f t="shared" si="266"/>
        <v>1</v>
      </c>
      <c r="AH1626" s="96">
        <f t="shared" si="267"/>
        <v>1</v>
      </c>
      <c r="AI1626" s="97">
        <f t="shared" si="268"/>
        <v>1.5384615384615385E-2</v>
      </c>
      <c r="AJ1626" s="97">
        <f t="shared" si="269"/>
        <v>1.5384615384615385E-2</v>
      </c>
      <c r="AK1626" s="97">
        <f t="shared" si="270"/>
        <v>3.2733224222585927E-2</v>
      </c>
    </row>
    <row r="1627" spans="1:37" ht="25.4" customHeight="1" thickTop="1" thickBot="1" x14ac:dyDescent="0.3">
      <c r="A1627" s="323" t="s">
        <v>1447</v>
      </c>
      <c r="B1627" s="324" t="s">
        <v>1448</v>
      </c>
      <c r="C1627" s="324" t="s">
        <v>1448</v>
      </c>
      <c r="D1627" s="324" t="s">
        <v>1448</v>
      </c>
      <c r="E1627" s="324" t="s">
        <v>1448</v>
      </c>
      <c r="F1627" s="324" t="s">
        <v>1448</v>
      </c>
      <c r="G1627" s="324" t="s">
        <v>1448</v>
      </c>
      <c r="H1627" s="324" t="s">
        <v>1448</v>
      </c>
      <c r="I1627" s="324" t="s">
        <v>1448</v>
      </c>
      <c r="J1627" s="324" t="s">
        <v>1448</v>
      </c>
      <c r="K1627" s="324" t="s">
        <v>1448</v>
      </c>
      <c r="L1627" s="324" t="s">
        <v>1448</v>
      </c>
      <c r="M1627" s="324" t="s">
        <v>1448</v>
      </c>
      <c r="N1627" s="324" t="s">
        <v>1448</v>
      </c>
      <c r="O1627" s="324" t="s">
        <v>1448</v>
      </c>
      <c r="P1627" s="324" t="s">
        <v>1448</v>
      </c>
      <c r="Q1627" s="324"/>
      <c r="R1627" s="324"/>
      <c r="S1627" s="324"/>
      <c r="T1627" s="324"/>
      <c r="U1627" s="324"/>
      <c r="V1627" s="324"/>
      <c r="W1627" s="324"/>
      <c r="X1627" s="324"/>
      <c r="Y1627" s="324"/>
      <c r="Z1627" s="324"/>
      <c r="AA1627" s="324"/>
      <c r="AB1627" s="324"/>
      <c r="AC1627" s="325"/>
      <c r="AD1627" s="94">
        <f>'Art. 121'!AF1565</f>
        <v>2</v>
      </c>
      <c r="AE1627" s="95">
        <f t="shared" si="264"/>
        <v>3.2733224222585927E-2</v>
      </c>
      <c r="AF1627">
        <f t="shared" si="265"/>
        <v>1</v>
      </c>
      <c r="AG1627" s="92">
        <f t="shared" si="266"/>
        <v>1</v>
      </c>
      <c r="AH1627" s="96">
        <f t="shared" si="267"/>
        <v>1</v>
      </c>
      <c r="AI1627" s="97">
        <f t="shared" si="268"/>
        <v>1.5384615384615385E-2</v>
      </c>
      <c r="AJ1627" s="97">
        <f t="shared" si="269"/>
        <v>1.5384615384615385E-2</v>
      </c>
      <c r="AK1627" s="97">
        <f t="shared" si="270"/>
        <v>3.2733224222585927E-2</v>
      </c>
    </row>
    <row r="1628" spans="1:37" ht="25.4" customHeight="1" thickTop="1" thickBot="1" x14ac:dyDescent="0.3">
      <c r="A1628" s="323" t="s">
        <v>1449</v>
      </c>
      <c r="B1628" s="324" t="s">
        <v>1450</v>
      </c>
      <c r="C1628" s="324" t="s">
        <v>1450</v>
      </c>
      <c r="D1628" s="324" t="s">
        <v>1450</v>
      </c>
      <c r="E1628" s="324" t="s">
        <v>1450</v>
      </c>
      <c r="F1628" s="324" t="s">
        <v>1450</v>
      </c>
      <c r="G1628" s="324" t="s">
        <v>1450</v>
      </c>
      <c r="H1628" s="324" t="s">
        <v>1450</v>
      </c>
      <c r="I1628" s="324" t="s">
        <v>1450</v>
      </c>
      <c r="J1628" s="324" t="s">
        <v>1450</v>
      </c>
      <c r="K1628" s="324" t="s">
        <v>1450</v>
      </c>
      <c r="L1628" s="324" t="s">
        <v>1450</v>
      </c>
      <c r="M1628" s="324" t="s">
        <v>1450</v>
      </c>
      <c r="N1628" s="324" t="s">
        <v>1450</v>
      </c>
      <c r="O1628" s="324" t="s">
        <v>1450</v>
      </c>
      <c r="P1628" s="324" t="s">
        <v>1450</v>
      </c>
      <c r="Q1628" s="324"/>
      <c r="R1628" s="324"/>
      <c r="S1628" s="324"/>
      <c r="T1628" s="324"/>
      <c r="U1628" s="324"/>
      <c r="V1628" s="324"/>
      <c r="W1628" s="324"/>
      <c r="X1628" s="324"/>
      <c r="Y1628" s="324"/>
      <c r="Z1628" s="324"/>
      <c r="AA1628" s="324"/>
      <c r="AB1628" s="324"/>
      <c r="AC1628" s="325"/>
      <c r="AD1628" s="94">
        <f>'Art. 121'!AF1566</f>
        <v>2</v>
      </c>
      <c r="AE1628" s="95">
        <f t="shared" si="264"/>
        <v>3.2733224222585927E-2</v>
      </c>
      <c r="AF1628">
        <f t="shared" si="265"/>
        <v>1</v>
      </c>
      <c r="AG1628" s="92">
        <f t="shared" si="266"/>
        <v>1</v>
      </c>
      <c r="AH1628" s="96">
        <f t="shared" si="267"/>
        <v>1</v>
      </c>
      <c r="AI1628" s="97">
        <f t="shared" si="268"/>
        <v>1.5384615384615385E-2</v>
      </c>
      <c r="AJ1628" s="97">
        <f t="shared" si="269"/>
        <v>1.5384615384615385E-2</v>
      </c>
      <c r="AK1628" s="97">
        <f t="shared" si="270"/>
        <v>3.2733224222585927E-2</v>
      </c>
    </row>
    <row r="1629" spans="1:37" ht="25.4" customHeight="1" thickTop="1" thickBot="1" x14ac:dyDescent="0.3">
      <c r="A1629" s="323" t="s">
        <v>1451</v>
      </c>
      <c r="B1629" s="324" t="s">
        <v>1452</v>
      </c>
      <c r="C1629" s="324" t="s">
        <v>1452</v>
      </c>
      <c r="D1629" s="324" t="s">
        <v>1452</v>
      </c>
      <c r="E1629" s="324" t="s">
        <v>1452</v>
      </c>
      <c r="F1629" s="324" t="s">
        <v>1452</v>
      </c>
      <c r="G1629" s="324" t="s">
        <v>1452</v>
      </c>
      <c r="H1629" s="324" t="s">
        <v>1452</v>
      </c>
      <c r="I1629" s="324" t="s">
        <v>1452</v>
      </c>
      <c r="J1629" s="324" t="s">
        <v>1452</v>
      </c>
      <c r="K1629" s="324" t="s">
        <v>1452</v>
      </c>
      <c r="L1629" s="324" t="s">
        <v>1452</v>
      </c>
      <c r="M1629" s="324" t="s">
        <v>1452</v>
      </c>
      <c r="N1629" s="324" t="s">
        <v>1452</v>
      </c>
      <c r="O1629" s="324" t="s">
        <v>1452</v>
      </c>
      <c r="P1629" s="324" t="s">
        <v>1452</v>
      </c>
      <c r="Q1629" s="324"/>
      <c r="R1629" s="324"/>
      <c r="S1629" s="324"/>
      <c r="T1629" s="324"/>
      <c r="U1629" s="324"/>
      <c r="V1629" s="324"/>
      <c r="W1629" s="324"/>
      <c r="X1629" s="324"/>
      <c r="Y1629" s="324"/>
      <c r="Z1629" s="324"/>
      <c r="AA1629" s="324"/>
      <c r="AB1629" s="324"/>
      <c r="AC1629" s="325"/>
      <c r="AD1629" s="94">
        <f>'Art. 121'!AF1567</f>
        <v>2</v>
      </c>
      <c r="AE1629" s="95">
        <f t="shared" si="264"/>
        <v>3.2733224222585927E-2</v>
      </c>
      <c r="AF1629">
        <f t="shared" si="265"/>
        <v>1</v>
      </c>
      <c r="AG1629" s="92">
        <f t="shared" si="266"/>
        <v>1</v>
      </c>
      <c r="AH1629" s="96">
        <f t="shared" si="267"/>
        <v>1</v>
      </c>
      <c r="AI1629" s="97">
        <f t="shared" si="268"/>
        <v>1.5384615384615385E-2</v>
      </c>
      <c r="AJ1629" s="97">
        <f t="shared" si="269"/>
        <v>1.5384615384615385E-2</v>
      </c>
      <c r="AK1629" s="97">
        <f t="shared" si="270"/>
        <v>3.2733224222585927E-2</v>
      </c>
    </row>
    <row r="1630" spans="1:37" ht="25.4" customHeight="1" thickTop="1" x14ac:dyDescent="0.25">
      <c r="A1630" s="321" t="s">
        <v>2141</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5">
        <f>SUM(AE1565:AE1629)</f>
        <v>2.127659574468086</v>
      </c>
      <c r="AF1630" s="65"/>
      <c r="AG1630" s="98">
        <f>SUM(AG1565:AG1629)</f>
        <v>65</v>
      </c>
      <c r="AH1630" s="99"/>
      <c r="AI1630" s="100"/>
      <c r="AJ1630" s="100"/>
      <c r="AK1630" s="100"/>
    </row>
    <row r="1631" spans="1:37" ht="25.4" customHeight="1" x14ac:dyDescent="0.25">
      <c r="A1631" s="308" t="s">
        <v>2142</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5">
        <f>AE1630/$AE$23*100</f>
        <v>100.00000000000004</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2" t="s">
        <v>111</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11" t="s">
        <v>99</v>
      </c>
      <c r="AE1633" s="112" t="s">
        <v>9</v>
      </c>
      <c r="AF1633" s="92" t="s">
        <v>1988</v>
      </c>
      <c r="AG1633" s="92" t="s">
        <v>1989</v>
      </c>
      <c r="AH1633" s="92" t="s">
        <v>1990</v>
      </c>
      <c r="AI1633" s="93" t="s">
        <v>1991</v>
      </c>
      <c r="AJ1633" s="92"/>
      <c r="AK1633" s="93" t="s">
        <v>1992</v>
      </c>
    </row>
    <row r="1634" spans="1:37" ht="25.4" customHeight="1" thickTop="1" thickBot="1" x14ac:dyDescent="0.3">
      <c r="A1634" s="323" t="s">
        <v>1453</v>
      </c>
      <c r="B1634" s="324" t="s">
        <v>1454</v>
      </c>
      <c r="C1634" s="324" t="s">
        <v>1454</v>
      </c>
      <c r="D1634" s="324" t="s">
        <v>1454</v>
      </c>
      <c r="E1634" s="324" t="s">
        <v>1454</v>
      </c>
      <c r="F1634" s="324" t="s">
        <v>1454</v>
      </c>
      <c r="G1634" s="324" t="s">
        <v>1454</v>
      </c>
      <c r="H1634" s="324" t="s">
        <v>1454</v>
      </c>
      <c r="I1634" s="324" t="s">
        <v>1454</v>
      </c>
      <c r="J1634" s="324" t="s">
        <v>1454</v>
      </c>
      <c r="K1634" s="324" t="s">
        <v>1454</v>
      </c>
      <c r="L1634" s="324" t="s">
        <v>1454</v>
      </c>
      <c r="M1634" s="324" t="s">
        <v>1454</v>
      </c>
      <c r="N1634" s="324" t="s">
        <v>1454</v>
      </c>
      <c r="O1634" s="324" t="s">
        <v>1454</v>
      </c>
      <c r="P1634" s="324" t="s">
        <v>1454</v>
      </c>
      <c r="Q1634" s="324"/>
      <c r="R1634" s="324"/>
      <c r="S1634" s="324"/>
      <c r="T1634" s="324"/>
      <c r="U1634" s="324"/>
      <c r="V1634" s="324"/>
      <c r="W1634" s="324"/>
      <c r="X1634" s="324"/>
      <c r="Y1634" s="324"/>
      <c r="Z1634" s="324"/>
      <c r="AA1634" s="324"/>
      <c r="AB1634" s="324"/>
      <c r="AC1634" s="325"/>
      <c r="AD1634" s="94">
        <f>'Art. 121'!AF1570</f>
        <v>2</v>
      </c>
      <c r="AE1634" s="95">
        <f>IF(AG1634=1,AK1634,AG1634)</f>
        <v>0.42553191489361702</v>
      </c>
      <c r="AF1634">
        <f>AD1634/2</f>
        <v>1</v>
      </c>
      <c r="AG1634" s="92">
        <f>IF(AND(AF1634&gt;=0,AF1634&lt;=1),1,"No aplica")</f>
        <v>1</v>
      </c>
      <c r="AH1634" s="96">
        <f>AD1634/(AG1634*2)</f>
        <v>1</v>
      </c>
      <c r="AI1634" s="97">
        <f>IF(AG1634=1,AG1634/$AG$1639,"No aplica")</f>
        <v>0.2</v>
      </c>
      <c r="AJ1634" s="97">
        <f>AF1634*AI1634</f>
        <v>0.2</v>
      </c>
      <c r="AK1634" s="97">
        <f>AJ1634*$AE$23</f>
        <v>0.42553191489361702</v>
      </c>
    </row>
    <row r="1635" spans="1:37" ht="25.4" customHeight="1" thickTop="1" thickBot="1" x14ac:dyDescent="0.3">
      <c r="A1635" s="323" t="s">
        <v>1455</v>
      </c>
      <c r="B1635" s="324" t="s">
        <v>1456</v>
      </c>
      <c r="C1635" s="324" t="s">
        <v>1456</v>
      </c>
      <c r="D1635" s="324" t="s">
        <v>1456</v>
      </c>
      <c r="E1635" s="324" t="s">
        <v>1456</v>
      </c>
      <c r="F1635" s="324" t="s">
        <v>1456</v>
      </c>
      <c r="G1635" s="324" t="s">
        <v>1456</v>
      </c>
      <c r="H1635" s="324" t="s">
        <v>1456</v>
      </c>
      <c r="I1635" s="324" t="s">
        <v>1456</v>
      </c>
      <c r="J1635" s="324" t="s">
        <v>1456</v>
      </c>
      <c r="K1635" s="324" t="s">
        <v>1456</v>
      </c>
      <c r="L1635" s="324" t="s">
        <v>1456</v>
      </c>
      <c r="M1635" s="324" t="s">
        <v>1456</v>
      </c>
      <c r="N1635" s="324" t="s">
        <v>1456</v>
      </c>
      <c r="O1635" s="324" t="s">
        <v>1456</v>
      </c>
      <c r="P1635" s="324" t="s">
        <v>1456</v>
      </c>
      <c r="Q1635" s="324"/>
      <c r="R1635" s="324"/>
      <c r="S1635" s="324"/>
      <c r="T1635" s="324"/>
      <c r="U1635" s="324"/>
      <c r="V1635" s="324"/>
      <c r="W1635" s="324"/>
      <c r="X1635" s="324"/>
      <c r="Y1635" s="324"/>
      <c r="Z1635" s="324"/>
      <c r="AA1635" s="324"/>
      <c r="AB1635" s="324"/>
      <c r="AC1635" s="325"/>
      <c r="AD1635" s="94">
        <f>'Art. 121'!AF1571</f>
        <v>2</v>
      </c>
      <c r="AE1635" s="95">
        <f>IF(AG1635=1,AK1635,AG1635)</f>
        <v>0.42553191489361702</v>
      </c>
      <c r="AF1635">
        <f>AD1635/2</f>
        <v>1</v>
      </c>
      <c r="AG1635" s="92">
        <f>IF(AND(AF1635&gt;=0,AF1635&lt;=1),1,"No aplica")</f>
        <v>1</v>
      </c>
      <c r="AH1635" s="96">
        <f>AD1635/(AG1635*2)</f>
        <v>1</v>
      </c>
      <c r="AI1635" s="97">
        <f>IF(AG1635=1,AG1635/$AG$1639,"No aplica")</f>
        <v>0.2</v>
      </c>
      <c r="AJ1635" s="97">
        <f>AF1635*AI1635</f>
        <v>0.2</v>
      </c>
      <c r="AK1635" s="97">
        <f>AJ1635*$AE$23</f>
        <v>0.42553191489361702</v>
      </c>
    </row>
    <row r="1636" spans="1:37" ht="25.4" customHeight="1" thickTop="1" thickBot="1" x14ac:dyDescent="0.3">
      <c r="A1636" s="323" t="s">
        <v>1457</v>
      </c>
      <c r="B1636" s="324" t="s">
        <v>1458</v>
      </c>
      <c r="C1636" s="324" t="s">
        <v>1458</v>
      </c>
      <c r="D1636" s="324" t="s">
        <v>1458</v>
      </c>
      <c r="E1636" s="324" t="s">
        <v>1458</v>
      </c>
      <c r="F1636" s="324" t="s">
        <v>1458</v>
      </c>
      <c r="G1636" s="324" t="s">
        <v>1458</v>
      </c>
      <c r="H1636" s="324" t="s">
        <v>1458</v>
      </c>
      <c r="I1636" s="324" t="s">
        <v>1458</v>
      </c>
      <c r="J1636" s="324" t="s">
        <v>1458</v>
      </c>
      <c r="K1636" s="324" t="s">
        <v>1458</v>
      </c>
      <c r="L1636" s="324" t="s">
        <v>1458</v>
      </c>
      <c r="M1636" s="324" t="s">
        <v>1458</v>
      </c>
      <c r="N1636" s="324" t="s">
        <v>1458</v>
      </c>
      <c r="O1636" s="324" t="s">
        <v>1458</v>
      </c>
      <c r="P1636" s="324" t="s">
        <v>1458</v>
      </c>
      <c r="Q1636" s="324"/>
      <c r="R1636" s="324"/>
      <c r="S1636" s="324"/>
      <c r="T1636" s="324"/>
      <c r="U1636" s="324"/>
      <c r="V1636" s="324"/>
      <c r="W1636" s="324"/>
      <c r="X1636" s="324"/>
      <c r="Y1636" s="324"/>
      <c r="Z1636" s="324"/>
      <c r="AA1636" s="324"/>
      <c r="AB1636" s="324"/>
      <c r="AC1636" s="325"/>
      <c r="AD1636" s="94">
        <f>'Art. 121'!AF1572</f>
        <v>2</v>
      </c>
      <c r="AE1636" s="95">
        <f>IF(AG1636=1,AK1636,AG1636)</f>
        <v>0.42553191489361702</v>
      </c>
      <c r="AF1636">
        <f>AD1636/2</f>
        <v>1</v>
      </c>
      <c r="AG1636" s="92">
        <f>IF(AND(AF1636&gt;=0,AF1636&lt;=1),1,"No aplica")</f>
        <v>1</v>
      </c>
      <c r="AH1636" s="96">
        <f>AD1636/(AG1636*2)</f>
        <v>1</v>
      </c>
      <c r="AI1636" s="97">
        <f>IF(AG1636=1,AG1636/$AG$1639,"No aplica")</f>
        <v>0.2</v>
      </c>
      <c r="AJ1636" s="97">
        <f>AF1636*AI1636</f>
        <v>0.2</v>
      </c>
      <c r="AK1636" s="97">
        <f>AJ1636*$AE$23</f>
        <v>0.42553191489361702</v>
      </c>
    </row>
    <row r="1637" spans="1:37" ht="25.4" customHeight="1" thickTop="1" thickBot="1" x14ac:dyDescent="0.3">
      <c r="A1637" s="323" t="s">
        <v>1459</v>
      </c>
      <c r="B1637" s="324" t="s">
        <v>1460</v>
      </c>
      <c r="C1637" s="324" t="s">
        <v>1460</v>
      </c>
      <c r="D1637" s="324" t="s">
        <v>1460</v>
      </c>
      <c r="E1637" s="324" t="s">
        <v>1460</v>
      </c>
      <c r="F1637" s="324" t="s">
        <v>1460</v>
      </c>
      <c r="G1637" s="324" t="s">
        <v>1460</v>
      </c>
      <c r="H1637" s="324" t="s">
        <v>1460</v>
      </c>
      <c r="I1637" s="324" t="s">
        <v>1460</v>
      </c>
      <c r="J1637" s="324" t="s">
        <v>1460</v>
      </c>
      <c r="K1637" s="324" t="s">
        <v>1460</v>
      </c>
      <c r="L1637" s="324" t="s">
        <v>1460</v>
      </c>
      <c r="M1637" s="324" t="s">
        <v>1460</v>
      </c>
      <c r="N1637" s="324" t="s">
        <v>1460</v>
      </c>
      <c r="O1637" s="324" t="s">
        <v>1460</v>
      </c>
      <c r="P1637" s="324" t="s">
        <v>1460</v>
      </c>
      <c r="Q1637" s="324"/>
      <c r="R1637" s="324"/>
      <c r="S1637" s="324"/>
      <c r="T1637" s="324"/>
      <c r="U1637" s="324"/>
      <c r="V1637" s="324"/>
      <c r="W1637" s="324"/>
      <c r="X1637" s="324"/>
      <c r="Y1637" s="324"/>
      <c r="Z1637" s="324"/>
      <c r="AA1637" s="324"/>
      <c r="AB1637" s="324"/>
      <c r="AC1637" s="325"/>
      <c r="AD1637" s="94">
        <f>'Art. 121'!AF1573</f>
        <v>2</v>
      </c>
      <c r="AE1637" s="95">
        <f>IF(AG1637=1,AK1637,AG1637)</f>
        <v>0.42553191489361702</v>
      </c>
      <c r="AF1637">
        <f>AD1637/2</f>
        <v>1</v>
      </c>
      <c r="AG1637" s="92">
        <f>IF(AND(AF1637&gt;=0,AF1637&lt;=1),1,"No aplica")</f>
        <v>1</v>
      </c>
      <c r="AH1637" s="96">
        <f>AD1637/(AG1637*2)</f>
        <v>1</v>
      </c>
      <c r="AI1637" s="97">
        <f>IF(AG1637=1,AG1637/$AG$1639,"No aplica")</f>
        <v>0.2</v>
      </c>
      <c r="AJ1637" s="97">
        <f>AF1637*AI1637</f>
        <v>0.2</v>
      </c>
      <c r="AK1637" s="97">
        <f>AJ1637*$AE$23</f>
        <v>0.42553191489361702</v>
      </c>
    </row>
    <row r="1638" spans="1:37" ht="25.4" customHeight="1" thickTop="1" thickBot="1" x14ac:dyDescent="0.3">
      <c r="A1638" s="323" t="s">
        <v>1461</v>
      </c>
      <c r="B1638" s="324" t="s">
        <v>1462</v>
      </c>
      <c r="C1638" s="324" t="s">
        <v>1462</v>
      </c>
      <c r="D1638" s="324" t="s">
        <v>1462</v>
      </c>
      <c r="E1638" s="324" t="s">
        <v>1462</v>
      </c>
      <c r="F1638" s="324" t="s">
        <v>1462</v>
      </c>
      <c r="G1638" s="324" t="s">
        <v>1462</v>
      </c>
      <c r="H1638" s="324" t="s">
        <v>1462</v>
      </c>
      <c r="I1638" s="324" t="s">
        <v>1462</v>
      </c>
      <c r="J1638" s="324" t="s">
        <v>1462</v>
      </c>
      <c r="K1638" s="324" t="s">
        <v>1462</v>
      </c>
      <c r="L1638" s="324" t="s">
        <v>1462</v>
      </c>
      <c r="M1638" s="324" t="s">
        <v>1462</v>
      </c>
      <c r="N1638" s="324" t="s">
        <v>1462</v>
      </c>
      <c r="O1638" s="324" t="s">
        <v>1462</v>
      </c>
      <c r="P1638" s="324" t="s">
        <v>1462</v>
      </c>
      <c r="Q1638" s="324"/>
      <c r="R1638" s="324"/>
      <c r="S1638" s="324"/>
      <c r="T1638" s="324"/>
      <c r="U1638" s="324"/>
      <c r="V1638" s="324"/>
      <c r="W1638" s="324"/>
      <c r="X1638" s="324"/>
      <c r="Y1638" s="324"/>
      <c r="Z1638" s="324"/>
      <c r="AA1638" s="324"/>
      <c r="AB1638" s="324"/>
      <c r="AC1638" s="325"/>
      <c r="AD1638" s="94">
        <f>'Art. 121'!AF1574</f>
        <v>2</v>
      </c>
      <c r="AE1638" s="95">
        <f>IF(AG1638=1,AK1638,AG1638)</f>
        <v>0.42553191489361702</v>
      </c>
      <c r="AF1638">
        <f>AD1638/2</f>
        <v>1</v>
      </c>
      <c r="AG1638" s="92">
        <f>IF(AND(AF1638&gt;=0,AF1638&lt;=1),1,"No aplica")</f>
        <v>1</v>
      </c>
      <c r="AH1638" s="96">
        <f>AD1638/(AG1638*2)</f>
        <v>1</v>
      </c>
      <c r="AI1638" s="97">
        <f>IF(AG1638=1,AG1638/$AG$1639,"No aplica")</f>
        <v>0.2</v>
      </c>
      <c r="AJ1638" s="97">
        <f>AF1638*AI1638</f>
        <v>0.2</v>
      </c>
      <c r="AK1638" s="97">
        <f>AJ1638*$AE$23</f>
        <v>0.42553191489361702</v>
      </c>
    </row>
    <row r="1639" spans="1:37" ht="25.4" customHeight="1" thickTop="1" x14ac:dyDescent="0.25">
      <c r="A1639" s="321" t="s">
        <v>2143</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5">
        <f>SUM(AE1632:AE1638)</f>
        <v>2.1276595744680851</v>
      </c>
      <c r="AF1639" s="65"/>
      <c r="AG1639" s="98">
        <f>SUM(AG1634:AG1638)</f>
        <v>5</v>
      </c>
      <c r="AH1639" s="99"/>
      <c r="AI1639" s="100"/>
      <c r="AJ1639" s="100"/>
      <c r="AK1639" s="100"/>
    </row>
    <row r="1640" spans="1:37" ht="25.4" customHeight="1" x14ac:dyDescent="0.25">
      <c r="A1640" s="308" t="s">
        <v>2144</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1463</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2" t="s">
        <v>76</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69" t="s">
        <v>99</v>
      </c>
      <c r="AE1646" s="113" t="s">
        <v>9</v>
      </c>
      <c r="AF1646" s="92" t="s">
        <v>1988</v>
      </c>
      <c r="AG1646" s="92" t="s">
        <v>1989</v>
      </c>
      <c r="AH1646" s="92" t="s">
        <v>1990</v>
      </c>
      <c r="AI1646" s="93" t="s">
        <v>1991</v>
      </c>
      <c r="AJ1646" s="92"/>
      <c r="AK1646" s="93" t="s">
        <v>1992</v>
      </c>
    </row>
    <row r="1647" spans="1:37" ht="25.4" customHeight="1" thickTop="1" thickBot="1" x14ac:dyDescent="0.3">
      <c r="A1647" s="323" t="s">
        <v>1060</v>
      </c>
      <c r="B1647" s="324" t="s">
        <v>1061</v>
      </c>
      <c r="C1647" s="324" t="s">
        <v>1061</v>
      </c>
      <c r="D1647" s="324" t="s">
        <v>1061</v>
      </c>
      <c r="E1647" s="324" t="s">
        <v>1061</v>
      </c>
      <c r="F1647" s="324" t="s">
        <v>1061</v>
      </c>
      <c r="G1647" s="324" t="s">
        <v>1061</v>
      </c>
      <c r="H1647" s="324" t="s">
        <v>1061</v>
      </c>
      <c r="I1647" s="324" t="s">
        <v>1061</v>
      </c>
      <c r="J1647" s="324" t="s">
        <v>1061</v>
      </c>
      <c r="K1647" s="324" t="s">
        <v>1061</v>
      </c>
      <c r="L1647" s="324" t="s">
        <v>1061</v>
      </c>
      <c r="M1647" s="324" t="s">
        <v>1061</v>
      </c>
      <c r="N1647" s="324" t="s">
        <v>1061</v>
      </c>
      <c r="O1647" s="324" t="s">
        <v>1061</v>
      </c>
      <c r="P1647" s="324" t="s">
        <v>1061</v>
      </c>
      <c r="Q1647" s="324"/>
      <c r="R1647" s="324"/>
      <c r="S1647" s="324"/>
      <c r="T1647" s="324"/>
      <c r="U1647" s="324"/>
      <c r="V1647" s="324"/>
      <c r="W1647" s="324"/>
      <c r="X1647" s="324"/>
      <c r="Y1647" s="324"/>
      <c r="Z1647" s="324"/>
      <c r="AA1647" s="324"/>
      <c r="AB1647" s="324"/>
      <c r="AC1647" s="325"/>
      <c r="AD1647" s="94">
        <f>'Art. 121'!AF1583</f>
        <v>2</v>
      </c>
      <c r="AE1647" s="95">
        <f t="shared" ref="AE1647:AE1658" si="271">IF(AG1647=1,AK1647,AG1647)</f>
        <v>0.17730496453900707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0.17730496453900707</v>
      </c>
    </row>
    <row r="1648" spans="1:37" ht="25.4" customHeight="1" thickTop="1" thickBot="1" x14ac:dyDescent="0.3">
      <c r="A1648" s="323" t="s">
        <v>1092</v>
      </c>
      <c r="B1648" s="324" t="s">
        <v>1093</v>
      </c>
      <c r="C1648" s="324" t="s">
        <v>1093</v>
      </c>
      <c r="D1648" s="324" t="s">
        <v>1093</v>
      </c>
      <c r="E1648" s="324" t="s">
        <v>1093</v>
      </c>
      <c r="F1648" s="324" t="s">
        <v>1093</v>
      </c>
      <c r="G1648" s="324" t="s">
        <v>1093</v>
      </c>
      <c r="H1648" s="324" t="s">
        <v>1093</v>
      </c>
      <c r="I1648" s="324" t="s">
        <v>1093</v>
      </c>
      <c r="J1648" s="324" t="s">
        <v>1093</v>
      </c>
      <c r="K1648" s="324" t="s">
        <v>1093</v>
      </c>
      <c r="L1648" s="324" t="s">
        <v>1093</v>
      </c>
      <c r="M1648" s="324" t="s">
        <v>1093</v>
      </c>
      <c r="N1648" s="324" t="s">
        <v>1093</v>
      </c>
      <c r="O1648" s="324" t="s">
        <v>1093</v>
      </c>
      <c r="P1648" s="324" t="s">
        <v>1093</v>
      </c>
      <c r="Q1648" s="324"/>
      <c r="R1648" s="324"/>
      <c r="S1648" s="324"/>
      <c r="T1648" s="324"/>
      <c r="U1648" s="324"/>
      <c r="V1648" s="324"/>
      <c r="W1648" s="324"/>
      <c r="X1648" s="324"/>
      <c r="Y1648" s="324"/>
      <c r="Z1648" s="324"/>
      <c r="AA1648" s="324"/>
      <c r="AB1648" s="324"/>
      <c r="AC1648" s="325"/>
      <c r="AD1648" s="94">
        <f>'Art. 121'!AF1584</f>
        <v>2</v>
      </c>
      <c r="AE1648" s="95">
        <f t="shared" si="271"/>
        <v>0.17730496453900707</v>
      </c>
      <c r="AF1648">
        <f t="shared" si="272"/>
        <v>1</v>
      </c>
      <c r="AG1648" s="92">
        <f t="shared" si="273"/>
        <v>1</v>
      </c>
      <c r="AH1648" s="96">
        <f t="shared" si="274"/>
        <v>1</v>
      </c>
      <c r="AI1648" s="97">
        <f t="shared" si="275"/>
        <v>8.3333333333333329E-2</v>
      </c>
      <c r="AJ1648" s="97">
        <f t="shared" si="276"/>
        <v>8.3333333333333329E-2</v>
      </c>
      <c r="AK1648" s="97">
        <f t="shared" si="277"/>
        <v>0.17730496453900707</v>
      </c>
    </row>
    <row r="1649" spans="1:37" ht="25.4" customHeight="1" thickTop="1" thickBot="1" x14ac:dyDescent="0.3">
      <c r="A1649" s="323" t="s">
        <v>1465</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4">
        <f>'Art. 121'!AF1585</f>
        <v>2</v>
      </c>
      <c r="AE1649" s="95">
        <f t="shared" si="271"/>
        <v>0.17730496453900707</v>
      </c>
      <c r="AF1649">
        <f t="shared" si="272"/>
        <v>1</v>
      </c>
      <c r="AG1649" s="92">
        <f t="shared" si="273"/>
        <v>1</v>
      </c>
      <c r="AH1649" s="96">
        <f t="shared" si="274"/>
        <v>1</v>
      </c>
      <c r="AI1649" s="97">
        <f t="shared" si="275"/>
        <v>8.3333333333333329E-2</v>
      </c>
      <c r="AJ1649" s="97">
        <f t="shared" si="276"/>
        <v>8.3333333333333329E-2</v>
      </c>
      <c r="AK1649" s="97">
        <f t="shared" si="277"/>
        <v>0.17730496453900707</v>
      </c>
    </row>
    <row r="1650" spans="1:37" ht="25.4" customHeight="1" thickTop="1" thickBot="1" x14ac:dyDescent="0.3">
      <c r="A1650" s="323" t="s">
        <v>1466</v>
      </c>
      <c r="B1650" s="324" t="s">
        <v>1467</v>
      </c>
      <c r="C1650" s="324" t="s">
        <v>1467</v>
      </c>
      <c r="D1650" s="324" t="s">
        <v>1467</v>
      </c>
      <c r="E1650" s="324" t="s">
        <v>1467</v>
      </c>
      <c r="F1650" s="324" t="s">
        <v>1467</v>
      </c>
      <c r="G1650" s="324" t="s">
        <v>1467</v>
      </c>
      <c r="H1650" s="324" t="s">
        <v>1467</v>
      </c>
      <c r="I1650" s="324" t="s">
        <v>1467</v>
      </c>
      <c r="J1650" s="324" t="s">
        <v>1467</v>
      </c>
      <c r="K1650" s="324" t="s">
        <v>1467</v>
      </c>
      <c r="L1650" s="324" t="s">
        <v>1467</v>
      </c>
      <c r="M1650" s="324" t="s">
        <v>1467</v>
      </c>
      <c r="N1650" s="324" t="s">
        <v>1467</v>
      </c>
      <c r="O1650" s="324" t="s">
        <v>1467</v>
      </c>
      <c r="P1650" s="324" t="s">
        <v>1467</v>
      </c>
      <c r="Q1650" s="324"/>
      <c r="R1650" s="324"/>
      <c r="S1650" s="324"/>
      <c r="T1650" s="324"/>
      <c r="U1650" s="324"/>
      <c r="V1650" s="324"/>
      <c r="W1650" s="324"/>
      <c r="X1650" s="324"/>
      <c r="Y1650" s="324"/>
      <c r="Z1650" s="324"/>
      <c r="AA1650" s="324"/>
      <c r="AB1650" s="324"/>
      <c r="AC1650" s="325"/>
      <c r="AD1650" s="94">
        <f>'Art. 121'!AF1586</f>
        <v>2</v>
      </c>
      <c r="AE1650" s="95">
        <f t="shared" si="271"/>
        <v>0.17730496453900707</v>
      </c>
      <c r="AF1650">
        <f t="shared" si="272"/>
        <v>1</v>
      </c>
      <c r="AG1650" s="92">
        <f t="shared" si="273"/>
        <v>1</v>
      </c>
      <c r="AH1650" s="96">
        <f t="shared" si="274"/>
        <v>1</v>
      </c>
      <c r="AI1650" s="97">
        <f t="shared" si="275"/>
        <v>8.3333333333333329E-2</v>
      </c>
      <c r="AJ1650" s="97">
        <f t="shared" si="276"/>
        <v>8.3333333333333329E-2</v>
      </c>
      <c r="AK1650" s="97">
        <f t="shared" si="277"/>
        <v>0.17730496453900707</v>
      </c>
    </row>
    <row r="1651" spans="1:37" ht="25.4" customHeight="1" thickTop="1" thickBot="1" x14ac:dyDescent="0.3">
      <c r="A1651" s="323" t="s">
        <v>1468</v>
      </c>
      <c r="B1651" s="324" t="s">
        <v>1468</v>
      </c>
      <c r="C1651" s="324" t="s">
        <v>1468</v>
      </c>
      <c r="D1651" s="324" t="s">
        <v>1468</v>
      </c>
      <c r="E1651" s="324" t="s">
        <v>1468</v>
      </c>
      <c r="F1651" s="324" t="s">
        <v>1468</v>
      </c>
      <c r="G1651" s="324" t="s">
        <v>1468</v>
      </c>
      <c r="H1651" s="324" t="s">
        <v>1468</v>
      </c>
      <c r="I1651" s="324" t="s">
        <v>1468</v>
      </c>
      <c r="J1651" s="324" t="s">
        <v>1468</v>
      </c>
      <c r="K1651" s="324" t="s">
        <v>1468</v>
      </c>
      <c r="L1651" s="324" t="s">
        <v>1468</v>
      </c>
      <c r="M1651" s="324" t="s">
        <v>1468</v>
      </c>
      <c r="N1651" s="324" t="s">
        <v>1468</v>
      </c>
      <c r="O1651" s="324" t="s">
        <v>1468</v>
      </c>
      <c r="P1651" s="324" t="s">
        <v>1468</v>
      </c>
      <c r="Q1651" s="324"/>
      <c r="R1651" s="324"/>
      <c r="S1651" s="324"/>
      <c r="T1651" s="324"/>
      <c r="U1651" s="324"/>
      <c r="V1651" s="324"/>
      <c r="W1651" s="324"/>
      <c r="X1651" s="324"/>
      <c r="Y1651" s="324"/>
      <c r="Z1651" s="324"/>
      <c r="AA1651" s="324"/>
      <c r="AB1651" s="324"/>
      <c r="AC1651" s="325"/>
      <c r="AD1651" s="94">
        <f>'Art. 121'!AF1587</f>
        <v>2</v>
      </c>
      <c r="AE1651" s="95">
        <f t="shared" si="271"/>
        <v>0.17730496453900707</v>
      </c>
      <c r="AF1651">
        <f t="shared" si="272"/>
        <v>1</v>
      </c>
      <c r="AG1651" s="92">
        <f t="shared" si="273"/>
        <v>1</v>
      </c>
      <c r="AH1651" s="96">
        <f t="shared" si="274"/>
        <v>1</v>
      </c>
      <c r="AI1651" s="97">
        <f t="shared" si="275"/>
        <v>8.3333333333333329E-2</v>
      </c>
      <c r="AJ1651" s="97">
        <f t="shared" si="276"/>
        <v>8.3333333333333329E-2</v>
      </c>
      <c r="AK1651" s="97">
        <f t="shared" si="277"/>
        <v>0.17730496453900707</v>
      </c>
    </row>
    <row r="1652" spans="1:37" ht="25.4" customHeight="1" thickTop="1" thickBot="1" x14ac:dyDescent="0.3">
      <c r="A1652" s="323" t="s">
        <v>1469</v>
      </c>
      <c r="B1652" s="324" t="s">
        <v>1469</v>
      </c>
      <c r="C1652" s="324" t="s">
        <v>1469</v>
      </c>
      <c r="D1652" s="324" t="s">
        <v>1469</v>
      </c>
      <c r="E1652" s="324" t="s">
        <v>1469</v>
      </c>
      <c r="F1652" s="324" t="s">
        <v>1469</v>
      </c>
      <c r="G1652" s="324" t="s">
        <v>1469</v>
      </c>
      <c r="H1652" s="324" t="s">
        <v>1469</v>
      </c>
      <c r="I1652" s="324" t="s">
        <v>1469</v>
      </c>
      <c r="J1652" s="324" t="s">
        <v>1469</v>
      </c>
      <c r="K1652" s="324" t="s">
        <v>1469</v>
      </c>
      <c r="L1652" s="324" t="s">
        <v>1469</v>
      </c>
      <c r="M1652" s="324" t="s">
        <v>1469</v>
      </c>
      <c r="N1652" s="324" t="s">
        <v>1469</v>
      </c>
      <c r="O1652" s="324" t="s">
        <v>1469</v>
      </c>
      <c r="P1652" s="324" t="s">
        <v>1469</v>
      </c>
      <c r="Q1652" s="324"/>
      <c r="R1652" s="324"/>
      <c r="S1652" s="324"/>
      <c r="T1652" s="324"/>
      <c r="U1652" s="324"/>
      <c r="V1652" s="324"/>
      <c r="W1652" s="324"/>
      <c r="X1652" s="324"/>
      <c r="Y1652" s="324"/>
      <c r="Z1652" s="324"/>
      <c r="AA1652" s="324"/>
      <c r="AB1652" s="324"/>
      <c r="AC1652" s="325"/>
      <c r="AD1652" s="94">
        <f>'Art. 121'!AF1588</f>
        <v>2</v>
      </c>
      <c r="AE1652" s="95">
        <f t="shared" si="271"/>
        <v>0.17730496453900707</v>
      </c>
      <c r="AF1652">
        <f t="shared" si="272"/>
        <v>1</v>
      </c>
      <c r="AG1652" s="92">
        <f t="shared" si="273"/>
        <v>1</v>
      </c>
      <c r="AH1652" s="96">
        <f t="shared" si="274"/>
        <v>1</v>
      </c>
      <c r="AI1652" s="97">
        <f t="shared" si="275"/>
        <v>8.3333333333333329E-2</v>
      </c>
      <c r="AJ1652" s="97">
        <f t="shared" si="276"/>
        <v>8.3333333333333329E-2</v>
      </c>
      <c r="AK1652" s="97">
        <f t="shared" si="277"/>
        <v>0.17730496453900707</v>
      </c>
    </row>
    <row r="1653" spans="1:37" ht="25.4" customHeight="1" thickTop="1" thickBot="1" x14ac:dyDescent="0.3">
      <c r="A1653" s="323" t="s">
        <v>1470</v>
      </c>
      <c r="B1653" s="324" t="s">
        <v>1471</v>
      </c>
      <c r="C1653" s="324" t="s">
        <v>1471</v>
      </c>
      <c r="D1653" s="324" t="s">
        <v>1471</v>
      </c>
      <c r="E1653" s="324" t="s">
        <v>1471</v>
      </c>
      <c r="F1653" s="324" t="s">
        <v>1471</v>
      </c>
      <c r="G1653" s="324" t="s">
        <v>1471</v>
      </c>
      <c r="H1653" s="324" t="s">
        <v>1471</v>
      </c>
      <c r="I1653" s="324" t="s">
        <v>1471</v>
      </c>
      <c r="J1653" s="324" t="s">
        <v>1471</v>
      </c>
      <c r="K1653" s="324" t="s">
        <v>1471</v>
      </c>
      <c r="L1653" s="324" t="s">
        <v>1471</v>
      </c>
      <c r="M1653" s="324" t="s">
        <v>1471</v>
      </c>
      <c r="N1653" s="324" t="s">
        <v>1471</v>
      </c>
      <c r="O1653" s="324" t="s">
        <v>1471</v>
      </c>
      <c r="P1653" s="324" t="s">
        <v>1471</v>
      </c>
      <c r="Q1653" s="324"/>
      <c r="R1653" s="324"/>
      <c r="S1653" s="324"/>
      <c r="T1653" s="324"/>
      <c r="U1653" s="324"/>
      <c r="V1653" s="324"/>
      <c r="W1653" s="324"/>
      <c r="X1653" s="324"/>
      <c r="Y1653" s="324"/>
      <c r="Z1653" s="324"/>
      <c r="AA1653" s="324"/>
      <c r="AB1653" s="324"/>
      <c r="AC1653" s="325"/>
      <c r="AD1653" s="94">
        <f>'Art. 121'!AF1589</f>
        <v>2</v>
      </c>
      <c r="AE1653" s="95">
        <f t="shared" si="271"/>
        <v>0.17730496453900707</v>
      </c>
      <c r="AF1653">
        <f t="shared" si="272"/>
        <v>1</v>
      </c>
      <c r="AG1653" s="92">
        <f t="shared" si="273"/>
        <v>1</v>
      </c>
      <c r="AH1653" s="96">
        <f t="shared" si="274"/>
        <v>1</v>
      </c>
      <c r="AI1653" s="97">
        <f t="shared" si="275"/>
        <v>8.3333333333333329E-2</v>
      </c>
      <c r="AJ1653" s="97">
        <f t="shared" si="276"/>
        <v>8.3333333333333329E-2</v>
      </c>
      <c r="AK1653" s="97">
        <f t="shared" si="277"/>
        <v>0.17730496453900707</v>
      </c>
    </row>
    <row r="1654" spans="1:37" ht="25.4" customHeight="1" thickTop="1" thickBot="1" x14ac:dyDescent="0.3">
      <c r="A1654" s="323" t="s">
        <v>1472</v>
      </c>
      <c r="B1654" s="324" t="s">
        <v>1473</v>
      </c>
      <c r="C1654" s="324" t="s">
        <v>1473</v>
      </c>
      <c r="D1654" s="324" t="s">
        <v>1473</v>
      </c>
      <c r="E1654" s="324" t="s">
        <v>1473</v>
      </c>
      <c r="F1654" s="324" t="s">
        <v>1473</v>
      </c>
      <c r="G1654" s="324" t="s">
        <v>1473</v>
      </c>
      <c r="H1654" s="324" t="s">
        <v>1473</v>
      </c>
      <c r="I1654" s="324" t="s">
        <v>1473</v>
      </c>
      <c r="J1654" s="324" t="s">
        <v>1473</v>
      </c>
      <c r="K1654" s="324" t="s">
        <v>1473</v>
      </c>
      <c r="L1654" s="324" t="s">
        <v>1473</v>
      </c>
      <c r="M1654" s="324" t="s">
        <v>1473</v>
      </c>
      <c r="N1654" s="324" t="s">
        <v>1473</v>
      </c>
      <c r="O1654" s="324" t="s">
        <v>1473</v>
      </c>
      <c r="P1654" s="324" t="s">
        <v>1473</v>
      </c>
      <c r="Q1654" s="324"/>
      <c r="R1654" s="324"/>
      <c r="S1654" s="324"/>
      <c r="T1654" s="324"/>
      <c r="U1654" s="324"/>
      <c r="V1654" s="324"/>
      <c r="W1654" s="324"/>
      <c r="X1654" s="324"/>
      <c r="Y1654" s="324"/>
      <c r="Z1654" s="324"/>
      <c r="AA1654" s="324"/>
      <c r="AB1654" s="324"/>
      <c r="AC1654" s="325"/>
      <c r="AD1654" s="94">
        <f>'Art. 121'!AF1590</f>
        <v>2</v>
      </c>
      <c r="AE1654" s="95">
        <f t="shared" si="271"/>
        <v>0.17730496453900707</v>
      </c>
      <c r="AF1654">
        <f t="shared" si="272"/>
        <v>1</v>
      </c>
      <c r="AG1654" s="92">
        <f t="shared" si="273"/>
        <v>1</v>
      </c>
      <c r="AH1654" s="96">
        <f t="shared" si="274"/>
        <v>1</v>
      </c>
      <c r="AI1654" s="97">
        <f t="shared" si="275"/>
        <v>8.3333333333333329E-2</v>
      </c>
      <c r="AJ1654" s="97">
        <f t="shared" si="276"/>
        <v>8.3333333333333329E-2</v>
      </c>
      <c r="AK1654" s="97">
        <f t="shared" si="277"/>
        <v>0.17730496453900707</v>
      </c>
    </row>
    <row r="1655" spans="1:37" ht="25.4" customHeight="1" thickTop="1" thickBot="1" x14ac:dyDescent="0.3">
      <c r="A1655" s="323" t="s">
        <v>1474</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4">
        <f>'Art. 121'!AF1591</f>
        <v>2</v>
      </c>
      <c r="AE1655" s="95">
        <f t="shared" si="271"/>
        <v>0.17730496453900707</v>
      </c>
      <c r="AF1655">
        <f t="shared" si="272"/>
        <v>1</v>
      </c>
      <c r="AG1655" s="92">
        <f t="shared" si="273"/>
        <v>1</v>
      </c>
      <c r="AH1655" s="96">
        <f t="shared" si="274"/>
        <v>1</v>
      </c>
      <c r="AI1655" s="97">
        <f t="shared" si="275"/>
        <v>8.3333333333333329E-2</v>
      </c>
      <c r="AJ1655" s="97">
        <f t="shared" si="276"/>
        <v>8.3333333333333329E-2</v>
      </c>
      <c r="AK1655" s="97">
        <f t="shared" si="277"/>
        <v>0.17730496453900707</v>
      </c>
    </row>
    <row r="1656" spans="1:37" ht="25.4" customHeight="1" thickTop="1" thickBot="1" x14ac:dyDescent="0.3">
      <c r="A1656" s="323" t="s">
        <v>1475</v>
      </c>
      <c r="B1656" s="324" t="s">
        <v>1476</v>
      </c>
      <c r="C1656" s="324" t="s">
        <v>1476</v>
      </c>
      <c r="D1656" s="324" t="s">
        <v>1476</v>
      </c>
      <c r="E1656" s="324" t="s">
        <v>1476</v>
      </c>
      <c r="F1656" s="324" t="s">
        <v>1476</v>
      </c>
      <c r="G1656" s="324" t="s">
        <v>1476</v>
      </c>
      <c r="H1656" s="324" t="s">
        <v>1476</v>
      </c>
      <c r="I1656" s="324" t="s">
        <v>1476</v>
      </c>
      <c r="J1656" s="324" t="s">
        <v>1476</v>
      </c>
      <c r="K1656" s="324" t="s">
        <v>1476</v>
      </c>
      <c r="L1656" s="324" t="s">
        <v>1476</v>
      </c>
      <c r="M1656" s="324" t="s">
        <v>1476</v>
      </c>
      <c r="N1656" s="324" t="s">
        <v>1476</v>
      </c>
      <c r="O1656" s="324" t="s">
        <v>1476</v>
      </c>
      <c r="P1656" s="324" t="s">
        <v>1476</v>
      </c>
      <c r="Q1656" s="324"/>
      <c r="R1656" s="324"/>
      <c r="S1656" s="324"/>
      <c r="T1656" s="324"/>
      <c r="U1656" s="324"/>
      <c r="V1656" s="324"/>
      <c r="W1656" s="324"/>
      <c r="X1656" s="324"/>
      <c r="Y1656" s="324"/>
      <c r="Z1656" s="324"/>
      <c r="AA1656" s="324"/>
      <c r="AB1656" s="324"/>
      <c r="AC1656" s="325"/>
      <c r="AD1656" s="94">
        <f>'Art. 121'!AF1592</f>
        <v>2</v>
      </c>
      <c r="AE1656" s="95">
        <f t="shared" si="271"/>
        <v>0.17730496453900707</v>
      </c>
      <c r="AF1656">
        <f t="shared" si="272"/>
        <v>1</v>
      </c>
      <c r="AG1656" s="92">
        <f t="shared" si="273"/>
        <v>1</v>
      </c>
      <c r="AH1656" s="96">
        <f t="shared" si="274"/>
        <v>1</v>
      </c>
      <c r="AI1656" s="97">
        <f t="shared" si="275"/>
        <v>8.3333333333333329E-2</v>
      </c>
      <c r="AJ1656" s="97">
        <f t="shared" si="276"/>
        <v>8.3333333333333329E-2</v>
      </c>
      <c r="AK1656" s="97">
        <f t="shared" si="277"/>
        <v>0.17730496453900707</v>
      </c>
    </row>
    <row r="1657" spans="1:37" ht="25.4" customHeight="1" thickTop="1" thickBot="1" x14ac:dyDescent="0.3">
      <c r="A1657" s="323" t="s">
        <v>1477</v>
      </c>
      <c r="B1657" s="324" t="s">
        <v>1478</v>
      </c>
      <c r="C1657" s="324" t="s">
        <v>1478</v>
      </c>
      <c r="D1657" s="324" t="s">
        <v>1478</v>
      </c>
      <c r="E1657" s="324" t="s">
        <v>1478</v>
      </c>
      <c r="F1657" s="324" t="s">
        <v>1478</v>
      </c>
      <c r="G1657" s="324" t="s">
        <v>1478</v>
      </c>
      <c r="H1657" s="324" t="s">
        <v>1478</v>
      </c>
      <c r="I1657" s="324" t="s">
        <v>1478</v>
      </c>
      <c r="J1657" s="324" t="s">
        <v>1478</v>
      </c>
      <c r="K1657" s="324" t="s">
        <v>1478</v>
      </c>
      <c r="L1657" s="324" t="s">
        <v>1478</v>
      </c>
      <c r="M1657" s="324" t="s">
        <v>1478</v>
      </c>
      <c r="N1657" s="324" t="s">
        <v>1478</v>
      </c>
      <c r="O1657" s="324" t="s">
        <v>1478</v>
      </c>
      <c r="P1657" s="324" t="s">
        <v>1478</v>
      </c>
      <c r="Q1657" s="324"/>
      <c r="R1657" s="324"/>
      <c r="S1657" s="324"/>
      <c r="T1657" s="324"/>
      <c r="U1657" s="324"/>
      <c r="V1657" s="324"/>
      <c r="W1657" s="324"/>
      <c r="X1657" s="324"/>
      <c r="Y1657" s="324"/>
      <c r="Z1657" s="324"/>
      <c r="AA1657" s="324"/>
      <c r="AB1657" s="324"/>
      <c r="AC1657" s="325"/>
      <c r="AD1657" s="94">
        <f>'Art. 121'!AF1593</f>
        <v>2</v>
      </c>
      <c r="AE1657" s="95">
        <f t="shared" si="271"/>
        <v>0.17730496453900707</v>
      </c>
      <c r="AF1657">
        <f t="shared" si="272"/>
        <v>1</v>
      </c>
      <c r="AG1657" s="92">
        <f t="shared" si="273"/>
        <v>1</v>
      </c>
      <c r="AH1657" s="96">
        <f t="shared" si="274"/>
        <v>1</v>
      </c>
      <c r="AI1657" s="97">
        <f t="shared" si="275"/>
        <v>8.3333333333333329E-2</v>
      </c>
      <c r="AJ1657" s="97">
        <f t="shared" si="276"/>
        <v>8.3333333333333329E-2</v>
      </c>
      <c r="AK1657" s="97">
        <f t="shared" si="277"/>
        <v>0.17730496453900707</v>
      </c>
    </row>
    <row r="1658" spans="1:37" ht="25.4" customHeight="1" thickTop="1" thickBot="1" x14ac:dyDescent="0.3">
      <c r="A1658" s="323" t="s">
        <v>1479</v>
      </c>
      <c r="B1658" s="324" t="s">
        <v>1479</v>
      </c>
      <c r="C1658" s="324" t="s">
        <v>1479</v>
      </c>
      <c r="D1658" s="324" t="s">
        <v>1479</v>
      </c>
      <c r="E1658" s="324" t="s">
        <v>1479</v>
      </c>
      <c r="F1658" s="324" t="s">
        <v>1479</v>
      </c>
      <c r="G1658" s="324" t="s">
        <v>1479</v>
      </c>
      <c r="H1658" s="324" t="s">
        <v>1479</v>
      </c>
      <c r="I1658" s="324" t="s">
        <v>1479</v>
      </c>
      <c r="J1658" s="324" t="s">
        <v>1479</v>
      </c>
      <c r="K1658" s="324" t="s">
        <v>1479</v>
      </c>
      <c r="L1658" s="324" t="s">
        <v>1479</v>
      </c>
      <c r="M1658" s="324" t="s">
        <v>1479</v>
      </c>
      <c r="N1658" s="324" t="s">
        <v>1479</v>
      </c>
      <c r="O1658" s="324" t="s">
        <v>1479</v>
      </c>
      <c r="P1658" s="324" t="s">
        <v>1479</v>
      </c>
      <c r="Q1658" s="324"/>
      <c r="R1658" s="324"/>
      <c r="S1658" s="324"/>
      <c r="T1658" s="324"/>
      <c r="U1658" s="324"/>
      <c r="V1658" s="324"/>
      <c r="W1658" s="324"/>
      <c r="X1658" s="324"/>
      <c r="Y1658" s="324"/>
      <c r="Z1658" s="324"/>
      <c r="AA1658" s="324"/>
      <c r="AB1658" s="324"/>
      <c r="AC1658" s="325"/>
      <c r="AD1658" s="94">
        <f>'Art. 121'!AF1594</f>
        <v>2</v>
      </c>
      <c r="AE1658" s="95">
        <f t="shared" si="271"/>
        <v>0.17730496453900707</v>
      </c>
      <c r="AF1658">
        <f t="shared" si="272"/>
        <v>1</v>
      </c>
      <c r="AG1658" s="92">
        <f t="shared" si="273"/>
        <v>1</v>
      </c>
      <c r="AH1658" s="96">
        <f t="shared" si="274"/>
        <v>1</v>
      </c>
      <c r="AI1658" s="97">
        <f t="shared" si="275"/>
        <v>8.3333333333333329E-2</v>
      </c>
      <c r="AJ1658" s="97">
        <f t="shared" si="276"/>
        <v>8.3333333333333329E-2</v>
      </c>
      <c r="AK1658" s="97">
        <f t="shared" si="277"/>
        <v>0.17730496453900707</v>
      </c>
    </row>
    <row r="1659" spans="1:37" ht="25.4" customHeight="1" thickTop="1" x14ac:dyDescent="0.25">
      <c r="A1659" s="321" t="s">
        <v>2145</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5">
        <f>SUM(AE1647:AE1658)</f>
        <v>2.1276595744680846</v>
      </c>
      <c r="AF1659" s="65"/>
      <c r="AG1659" s="98">
        <f>SUM(AG1647:AG1658)</f>
        <v>12</v>
      </c>
      <c r="AH1659" s="99"/>
      <c r="AI1659" s="100"/>
      <c r="AJ1659" s="100"/>
      <c r="AK1659" s="100"/>
    </row>
    <row r="1660" spans="1:37" ht="25.4" customHeight="1" x14ac:dyDescent="0.25">
      <c r="A1660" s="308" t="s">
        <v>2146</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2" t="s">
        <v>111</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11" t="s">
        <v>99</v>
      </c>
      <c r="AE1662" s="112" t="s">
        <v>9</v>
      </c>
      <c r="AF1662" s="92" t="s">
        <v>1988</v>
      </c>
      <c r="AG1662" s="92" t="s">
        <v>1989</v>
      </c>
      <c r="AH1662" s="92" t="s">
        <v>1990</v>
      </c>
      <c r="AI1662" s="93" t="s">
        <v>1991</v>
      </c>
      <c r="AJ1662" s="92"/>
      <c r="AK1662" s="93" t="s">
        <v>1992</v>
      </c>
    </row>
    <row r="1663" spans="1:37" ht="25.4" customHeight="1" thickTop="1" thickBot="1" x14ac:dyDescent="0.3">
      <c r="A1663" s="323" t="s">
        <v>1480</v>
      </c>
      <c r="B1663" s="324" t="s">
        <v>1481</v>
      </c>
      <c r="C1663" s="324" t="s">
        <v>1481</v>
      </c>
      <c r="D1663" s="324" t="s">
        <v>1481</v>
      </c>
      <c r="E1663" s="324" t="s">
        <v>1481</v>
      </c>
      <c r="F1663" s="324" t="s">
        <v>1481</v>
      </c>
      <c r="G1663" s="324" t="s">
        <v>1481</v>
      </c>
      <c r="H1663" s="324" t="s">
        <v>1481</v>
      </c>
      <c r="I1663" s="324" t="s">
        <v>1481</v>
      </c>
      <c r="J1663" s="324" t="s">
        <v>1481</v>
      </c>
      <c r="K1663" s="324" t="s">
        <v>1481</v>
      </c>
      <c r="L1663" s="324" t="s">
        <v>1481</v>
      </c>
      <c r="M1663" s="324" t="s">
        <v>1481</v>
      </c>
      <c r="N1663" s="324" t="s">
        <v>1481</v>
      </c>
      <c r="O1663" s="324" t="s">
        <v>1481</v>
      </c>
      <c r="P1663" s="324" t="s">
        <v>1481</v>
      </c>
      <c r="Q1663" s="324"/>
      <c r="R1663" s="324"/>
      <c r="S1663" s="324"/>
      <c r="T1663" s="324"/>
      <c r="U1663" s="324"/>
      <c r="V1663" s="324"/>
      <c r="W1663" s="324"/>
      <c r="X1663" s="324"/>
      <c r="Y1663" s="324"/>
      <c r="Z1663" s="324"/>
      <c r="AA1663" s="324"/>
      <c r="AB1663" s="324"/>
      <c r="AC1663" s="325"/>
      <c r="AD1663" s="94">
        <f>'Art. 121'!AF1597</f>
        <v>2</v>
      </c>
      <c r="AE1663" s="95">
        <f>IF(AG1663=1,AK1663,AG1663)</f>
        <v>0.42553191489361702</v>
      </c>
      <c r="AF1663">
        <f>AD1663/2</f>
        <v>1</v>
      </c>
      <c r="AG1663" s="92">
        <f>IF(AND(AF1663&gt;=0,AF1663&lt;=1),1,"No aplica")</f>
        <v>1</v>
      </c>
      <c r="AH1663" s="96">
        <f>AD1663/(AG1663*2)</f>
        <v>1</v>
      </c>
      <c r="AI1663" s="97">
        <f>IF(AG1663=1,AG1663/$AG$1668,"No aplica")</f>
        <v>0.2</v>
      </c>
      <c r="AJ1663" s="97">
        <f>AF1663*AI1663</f>
        <v>0.2</v>
      </c>
      <c r="AK1663" s="97">
        <f>AJ1663*$AE$23</f>
        <v>0.42553191489361702</v>
      </c>
    </row>
    <row r="1664" spans="1:37" ht="25.4" customHeight="1" thickTop="1" thickBot="1" x14ac:dyDescent="0.3">
      <c r="A1664" s="323" t="s">
        <v>1482</v>
      </c>
      <c r="B1664" s="324" t="s">
        <v>1483</v>
      </c>
      <c r="C1664" s="324" t="s">
        <v>1483</v>
      </c>
      <c r="D1664" s="324" t="s">
        <v>1483</v>
      </c>
      <c r="E1664" s="324" t="s">
        <v>1483</v>
      </c>
      <c r="F1664" s="324" t="s">
        <v>1483</v>
      </c>
      <c r="G1664" s="324" t="s">
        <v>1483</v>
      </c>
      <c r="H1664" s="324" t="s">
        <v>1483</v>
      </c>
      <c r="I1664" s="324" t="s">
        <v>1483</v>
      </c>
      <c r="J1664" s="324" t="s">
        <v>1483</v>
      </c>
      <c r="K1664" s="324" t="s">
        <v>1483</v>
      </c>
      <c r="L1664" s="324" t="s">
        <v>1483</v>
      </c>
      <c r="M1664" s="324" t="s">
        <v>1483</v>
      </c>
      <c r="N1664" s="324" t="s">
        <v>1483</v>
      </c>
      <c r="O1664" s="324" t="s">
        <v>1483</v>
      </c>
      <c r="P1664" s="324" t="s">
        <v>1483</v>
      </c>
      <c r="Q1664" s="324"/>
      <c r="R1664" s="324"/>
      <c r="S1664" s="324"/>
      <c r="T1664" s="324"/>
      <c r="U1664" s="324"/>
      <c r="V1664" s="324"/>
      <c r="W1664" s="324"/>
      <c r="X1664" s="324"/>
      <c r="Y1664" s="324"/>
      <c r="Z1664" s="324"/>
      <c r="AA1664" s="324"/>
      <c r="AB1664" s="324"/>
      <c r="AC1664" s="325"/>
      <c r="AD1664" s="94">
        <f>'Art. 121'!AF1598</f>
        <v>2</v>
      </c>
      <c r="AE1664" s="95">
        <f>IF(AG1664=1,AK1664,AG1664)</f>
        <v>0.42553191489361702</v>
      </c>
      <c r="AF1664">
        <f>AD1664/2</f>
        <v>1</v>
      </c>
      <c r="AG1664" s="92">
        <f>IF(AND(AF1664&gt;=0,AF1664&lt;=1),1,"No aplica")</f>
        <v>1</v>
      </c>
      <c r="AH1664" s="96">
        <f>AD1664/(AG1664*2)</f>
        <v>1</v>
      </c>
      <c r="AI1664" s="97">
        <f>IF(AG1664=1,AG1664/$AG$1668,"No aplica")</f>
        <v>0.2</v>
      </c>
      <c r="AJ1664" s="97">
        <f>AF1664*AI1664</f>
        <v>0.2</v>
      </c>
      <c r="AK1664" s="97">
        <f>AJ1664*$AE$23</f>
        <v>0.42553191489361702</v>
      </c>
    </row>
    <row r="1665" spans="1:37" ht="25.4" customHeight="1" thickTop="1" thickBot="1" x14ac:dyDescent="0.3">
      <c r="A1665" s="323" t="s">
        <v>1484</v>
      </c>
      <c r="B1665" s="324" t="s">
        <v>1485</v>
      </c>
      <c r="C1665" s="324" t="s">
        <v>1485</v>
      </c>
      <c r="D1665" s="324" t="s">
        <v>1485</v>
      </c>
      <c r="E1665" s="324" t="s">
        <v>1485</v>
      </c>
      <c r="F1665" s="324" t="s">
        <v>1485</v>
      </c>
      <c r="G1665" s="324" t="s">
        <v>1485</v>
      </c>
      <c r="H1665" s="324" t="s">
        <v>1485</v>
      </c>
      <c r="I1665" s="324" t="s">
        <v>1485</v>
      </c>
      <c r="J1665" s="324" t="s">
        <v>1485</v>
      </c>
      <c r="K1665" s="324" t="s">
        <v>1485</v>
      </c>
      <c r="L1665" s="324" t="s">
        <v>1485</v>
      </c>
      <c r="M1665" s="324" t="s">
        <v>1485</v>
      </c>
      <c r="N1665" s="324" t="s">
        <v>1485</v>
      </c>
      <c r="O1665" s="324" t="s">
        <v>1485</v>
      </c>
      <c r="P1665" s="324" t="s">
        <v>1485</v>
      </c>
      <c r="Q1665" s="324"/>
      <c r="R1665" s="324"/>
      <c r="S1665" s="324"/>
      <c r="T1665" s="324"/>
      <c r="U1665" s="324"/>
      <c r="V1665" s="324"/>
      <c r="W1665" s="324"/>
      <c r="X1665" s="324"/>
      <c r="Y1665" s="324"/>
      <c r="Z1665" s="324"/>
      <c r="AA1665" s="324"/>
      <c r="AB1665" s="324"/>
      <c r="AC1665" s="325"/>
      <c r="AD1665" s="94">
        <f>'Art. 121'!AF1599</f>
        <v>2</v>
      </c>
      <c r="AE1665" s="95">
        <f>IF(AG1665=1,AK1665,AG1665)</f>
        <v>0.42553191489361702</v>
      </c>
      <c r="AF1665">
        <f>AD1665/2</f>
        <v>1</v>
      </c>
      <c r="AG1665" s="92">
        <f>IF(AND(AF1665&gt;=0,AF1665&lt;=1),1,"No aplica")</f>
        <v>1</v>
      </c>
      <c r="AH1665" s="96">
        <f>AD1665/(AG1665*2)</f>
        <v>1</v>
      </c>
      <c r="AI1665" s="97">
        <f>IF(AG1665=1,AG1665/$AG$1668,"No aplica")</f>
        <v>0.2</v>
      </c>
      <c r="AJ1665" s="97">
        <f>AF1665*AI1665</f>
        <v>0.2</v>
      </c>
      <c r="AK1665" s="97">
        <f>AJ1665*$AE$23</f>
        <v>0.42553191489361702</v>
      </c>
    </row>
    <row r="1666" spans="1:37" ht="25.4" customHeight="1" thickTop="1" thickBot="1" x14ac:dyDescent="0.3">
      <c r="A1666" s="323" t="s">
        <v>1486</v>
      </c>
      <c r="B1666" s="324" t="s">
        <v>1487</v>
      </c>
      <c r="C1666" s="324" t="s">
        <v>1487</v>
      </c>
      <c r="D1666" s="324" t="s">
        <v>1487</v>
      </c>
      <c r="E1666" s="324" t="s">
        <v>1487</v>
      </c>
      <c r="F1666" s="324" t="s">
        <v>1487</v>
      </c>
      <c r="G1666" s="324" t="s">
        <v>1487</v>
      </c>
      <c r="H1666" s="324" t="s">
        <v>1487</v>
      </c>
      <c r="I1666" s="324" t="s">
        <v>1487</v>
      </c>
      <c r="J1666" s="324" t="s">
        <v>1487</v>
      </c>
      <c r="K1666" s="324" t="s">
        <v>1487</v>
      </c>
      <c r="L1666" s="324" t="s">
        <v>1487</v>
      </c>
      <c r="M1666" s="324" t="s">
        <v>1487</v>
      </c>
      <c r="N1666" s="324" t="s">
        <v>1487</v>
      </c>
      <c r="O1666" s="324" t="s">
        <v>1487</v>
      </c>
      <c r="P1666" s="324" t="s">
        <v>1487</v>
      </c>
      <c r="Q1666" s="324"/>
      <c r="R1666" s="324"/>
      <c r="S1666" s="324"/>
      <c r="T1666" s="324"/>
      <c r="U1666" s="324"/>
      <c r="V1666" s="324"/>
      <c r="W1666" s="324"/>
      <c r="X1666" s="324"/>
      <c r="Y1666" s="324"/>
      <c r="Z1666" s="324"/>
      <c r="AA1666" s="324"/>
      <c r="AB1666" s="324"/>
      <c r="AC1666" s="325"/>
      <c r="AD1666" s="94">
        <f>'Art. 121'!AF1600</f>
        <v>2</v>
      </c>
      <c r="AE1666" s="95">
        <f>IF(AG1666=1,AK1666,AG1666)</f>
        <v>0.42553191489361702</v>
      </c>
      <c r="AF1666">
        <f>AD1666/2</f>
        <v>1</v>
      </c>
      <c r="AG1666" s="92">
        <f>IF(AND(AF1666&gt;=0,AF1666&lt;=1),1,"No aplica")</f>
        <v>1</v>
      </c>
      <c r="AH1666" s="96">
        <f>AD1666/(AG1666*2)</f>
        <v>1</v>
      </c>
      <c r="AI1666" s="97">
        <f>IF(AG1666=1,AG1666/$AG$1668,"No aplica")</f>
        <v>0.2</v>
      </c>
      <c r="AJ1666" s="97">
        <f>AF1666*AI1666</f>
        <v>0.2</v>
      </c>
      <c r="AK1666" s="97">
        <f>AJ1666*$AE$23</f>
        <v>0.42553191489361702</v>
      </c>
    </row>
    <row r="1667" spans="1:37" ht="25.4" customHeight="1" thickTop="1" thickBot="1" x14ac:dyDescent="0.3">
      <c r="A1667" s="323" t="s">
        <v>1488</v>
      </c>
      <c r="B1667" s="324" t="s">
        <v>1489</v>
      </c>
      <c r="C1667" s="324" t="s">
        <v>1489</v>
      </c>
      <c r="D1667" s="324" t="s">
        <v>1489</v>
      </c>
      <c r="E1667" s="324" t="s">
        <v>1489</v>
      </c>
      <c r="F1667" s="324" t="s">
        <v>1489</v>
      </c>
      <c r="G1667" s="324" t="s">
        <v>1489</v>
      </c>
      <c r="H1667" s="324" t="s">
        <v>1489</v>
      </c>
      <c r="I1667" s="324" t="s">
        <v>1489</v>
      </c>
      <c r="J1667" s="324" t="s">
        <v>1489</v>
      </c>
      <c r="K1667" s="324" t="s">
        <v>1489</v>
      </c>
      <c r="L1667" s="324" t="s">
        <v>1489</v>
      </c>
      <c r="M1667" s="324" t="s">
        <v>1489</v>
      </c>
      <c r="N1667" s="324" t="s">
        <v>1489</v>
      </c>
      <c r="O1667" s="324" t="s">
        <v>1489</v>
      </c>
      <c r="P1667" s="324" t="s">
        <v>1489</v>
      </c>
      <c r="Q1667" s="324"/>
      <c r="R1667" s="324"/>
      <c r="S1667" s="324"/>
      <c r="T1667" s="324"/>
      <c r="U1667" s="324"/>
      <c r="V1667" s="324"/>
      <c r="W1667" s="324"/>
      <c r="X1667" s="324"/>
      <c r="Y1667" s="324"/>
      <c r="Z1667" s="324"/>
      <c r="AA1667" s="324"/>
      <c r="AB1667" s="324"/>
      <c r="AC1667" s="325"/>
      <c r="AD1667" s="94">
        <f>'Art. 121'!AF1601</f>
        <v>2</v>
      </c>
      <c r="AE1667" s="95">
        <f>IF(AG1667=1,AK1667,AG1667)</f>
        <v>0.42553191489361702</v>
      </c>
      <c r="AF1667">
        <f>AD1667/2</f>
        <v>1</v>
      </c>
      <c r="AG1667" s="92">
        <f>IF(AND(AF1667&gt;=0,AF1667&lt;=1),1,"No aplica")</f>
        <v>1</v>
      </c>
      <c r="AH1667" s="96">
        <f>AD1667/(AG1667*2)</f>
        <v>1</v>
      </c>
      <c r="AI1667" s="97">
        <f>IF(AG1667=1,AG1667/$AG$1668,"No aplica")</f>
        <v>0.2</v>
      </c>
      <c r="AJ1667" s="97">
        <f>AF1667*AI1667</f>
        <v>0.2</v>
      </c>
      <c r="AK1667" s="97">
        <f>AJ1667*$AE$23</f>
        <v>0.42553191489361702</v>
      </c>
    </row>
    <row r="1668" spans="1:37" ht="25.4" customHeight="1" thickTop="1" x14ac:dyDescent="0.25">
      <c r="A1668" s="321" t="s">
        <v>2147</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5">
        <f>SUM(AE1661:AE1667)</f>
        <v>2.1276595744680851</v>
      </c>
      <c r="AF1668" s="65"/>
      <c r="AG1668" s="98">
        <f>SUM(AG1663:AG1667)</f>
        <v>5</v>
      </c>
      <c r="AH1668" s="99"/>
      <c r="AI1668" s="100"/>
      <c r="AJ1668" s="100"/>
      <c r="AK1668" s="100"/>
    </row>
    <row r="1669" spans="1:37" ht="25.4" customHeight="1" x14ac:dyDescent="0.25">
      <c r="A1669" s="308" t="s">
        <v>2148</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1490</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2" t="s">
        <v>76</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69" t="s">
        <v>99</v>
      </c>
      <c r="AE1675" s="113" t="s">
        <v>9</v>
      </c>
      <c r="AF1675" s="92" t="s">
        <v>1988</v>
      </c>
      <c r="AG1675" s="92" t="s">
        <v>1989</v>
      </c>
      <c r="AH1675" s="92" t="s">
        <v>1990</v>
      </c>
      <c r="AI1675" s="93" t="s">
        <v>1991</v>
      </c>
      <c r="AJ1675" s="92"/>
      <c r="AK1675" s="93" t="s">
        <v>1992</v>
      </c>
    </row>
    <row r="1676" spans="1:37" ht="25.4" customHeight="1" thickTop="1" thickBot="1" x14ac:dyDescent="0.3">
      <c r="A1676" s="323" t="s">
        <v>1060</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4">
        <f>'Art. 121'!AF1610</f>
        <v>2</v>
      </c>
      <c r="AE1676" s="95">
        <f t="shared" ref="AE1676:AE1685" si="278">IF(AG1676=1,AK1676,AG1676)</f>
        <v>0.21276595744680851</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0.21276595744680851</v>
      </c>
    </row>
    <row r="1677" spans="1:37" ht="25.4" customHeight="1" thickTop="1" thickBot="1" x14ac:dyDescent="0.3">
      <c r="A1677" s="323" t="s">
        <v>1062</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4">
        <f>'Art. 121'!AF1611</f>
        <v>2</v>
      </c>
      <c r="AE1677" s="95">
        <f t="shared" si="278"/>
        <v>0.21276595744680851</v>
      </c>
      <c r="AF1677">
        <f t="shared" si="279"/>
        <v>1</v>
      </c>
      <c r="AG1677" s="92">
        <f t="shared" si="280"/>
        <v>1</v>
      </c>
      <c r="AH1677" s="96">
        <f t="shared" si="281"/>
        <v>1</v>
      </c>
      <c r="AI1677" s="97">
        <f t="shared" si="282"/>
        <v>0.1</v>
      </c>
      <c r="AJ1677" s="97">
        <f t="shared" si="283"/>
        <v>0.1</v>
      </c>
      <c r="AK1677" s="97">
        <f t="shared" si="284"/>
        <v>0.21276595744680851</v>
      </c>
    </row>
    <row r="1678" spans="1:37" ht="25.4" customHeight="1" thickTop="1" thickBot="1" x14ac:dyDescent="0.3">
      <c r="A1678" s="323" t="s">
        <v>1492</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4">
        <f>'Art. 121'!AF1612</f>
        <v>2</v>
      </c>
      <c r="AE1678" s="95">
        <f t="shared" si="278"/>
        <v>0.21276595744680851</v>
      </c>
      <c r="AF1678">
        <f t="shared" si="279"/>
        <v>1</v>
      </c>
      <c r="AG1678" s="92">
        <f t="shared" si="280"/>
        <v>1</v>
      </c>
      <c r="AH1678" s="96">
        <f t="shared" si="281"/>
        <v>1</v>
      </c>
      <c r="AI1678" s="97">
        <f t="shared" si="282"/>
        <v>0.1</v>
      </c>
      <c r="AJ1678" s="97">
        <f t="shared" si="283"/>
        <v>0.1</v>
      </c>
      <c r="AK1678" s="97">
        <f t="shared" si="284"/>
        <v>0.21276595744680851</v>
      </c>
    </row>
    <row r="1679" spans="1:37" ht="25.4" customHeight="1" thickTop="1" thickBot="1" x14ac:dyDescent="0.3">
      <c r="A1679" s="323" t="s">
        <v>1493</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4">
        <f>'Art. 121'!AF1613</f>
        <v>2</v>
      </c>
      <c r="AE1679" s="95">
        <f t="shared" si="278"/>
        <v>0.21276595744680851</v>
      </c>
      <c r="AF1679">
        <f t="shared" si="279"/>
        <v>1</v>
      </c>
      <c r="AG1679" s="92">
        <f t="shared" si="280"/>
        <v>1</v>
      </c>
      <c r="AH1679" s="96">
        <f t="shared" si="281"/>
        <v>1</v>
      </c>
      <c r="AI1679" s="97">
        <f t="shared" si="282"/>
        <v>0.1</v>
      </c>
      <c r="AJ1679" s="97">
        <f t="shared" si="283"/>
        <v>0.1</v>
      </c>
      <c r="AK1679" s="97">
        <f t="shared" si="284"/>
        <v>0.21276595744680851</v>
      </c>
    </row>
    <row r="1680" spans="1:37" ht="25.4" customHeight="1" thickTop="1" thickBot="1" x14ac:dyDescent="0.3">
      <c r="A1680" s="323" t="s">
        <v>1494</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4">
        <f>'Art. 121'!AF1614</f>
        <v>2</v>
      </c>
      <c r="AE1680" s="95">
        <f t="shared" si="278"/>
        <v>0.21276595744680851</v>
      </c>
      <c r="AF1680">
        <f t="shared" si="279"/>
        <v>1</v>
      </c>
      <c r="AG1680" s="92">
        <f t="shared" si="280"/>
        <v>1</v>
      </c>
      <c r="AH1680" s="96">
        <f t="shared" si="281"/>
        <v>1</v>
      </c>
      <c r="AI1680" s="97">
        <f t="shared" si="282"/>
        <v>0.1</v>
      </c>
      <c r="AJ1680" s="97">
        <f t="shared" si="283"/>
        <v>0.1</v>
      </c>
      <c r="AK1680" s="97">
        <f t="shared" si="284"/>
        <v>0.21276595744680851</v>
      </c>
    </row>
    <row r="1681" spans="1:37" ht="25.4" customHeight="1" thickTop="1" thickBot="1" x14ac:dyDescent="0.3">
      <c r="A1681" s="323" t="s">
        <v>1495</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4">
        <f>'Art. 121'!AF1615</f>
        <v>2</v>
      </c>
      <c r="AE1681" s="95">
        <f t="shared" si="278"/>
        <v>0.21276595744680851</v>
      </c>
      <c r="AF1681">
        <f t="shared" si="279"/>
        <v>1</v>
      </c>
      <c r="AG1681" s="92">
        <f t="shared" si="280"/>
        <v>1</v>
      </c>
      <c r="AH1681" s="96">
        <f t="shared" si="281"/>
        <v>1</v>
      </c>
      <c r="AI1681" s="97">
        <f t="shared" si="282"/>
        <v>0.1</v>
      </c>
      <c r="AJ1681" s="97">
        <f t="shared" si="283"/>
        <v>0.1</v>
      </c>
      <c r="AK1681" s="97">
        <f t="shared" si="284"/>
        <v>0.21276595744680851</v>
      </c>
    </row>
    <row r="1682" spans="1:37" ht="25.4" customHeight="1" thickTop="1" thickBot="1" x14ac:dyDescent="0.3">
      <c r="A1682" s="323" t="s">
        <v>1496</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4">
        <f>'Art. 121'!AF1616</f>
        <v>2</v>
      </c>
      <c r="AE1682" s="95">
        <f t="shared" si="278"/>
        <v>0.21276595744680851</v>
      </c>
      <c r="AF1682">
        <f t="shared" si="279"/>
        <v>1</v>
      </c>
      <c r="AG1682" s="92">
        <f t="shared" si="280"/>
        <v>1</v>
      </c>
      <c r="AH1682" s="96">
        <f t="shared" si="281"/>
        <v>1</v>
      </c>
      <c r="AI1682" s="97">
        <f t="shared" si="282"/>
        <v>0.1</v>
      </c>
      <c r="AJ1682" s="97">
        <f t="shared" si="283"/>
        <v>0.1</v>
      </c>
      <c r="AK1682" s="97">
        <f t="shared" si="284"/>
        <v>0.21276595744680851</v>
      </c>
    </row>
    <row r="1683" spans="1:37" ht="25.4" customHeight="1" thickTop="1" thickBot="1" x14ac:dyDescent="0.3">
      <c r="A1683" s="323" t="s">
        <v>1497</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4">
        <f>'Art. 121'!AF1617</f>
        <v>2</v>
      </c>
      <c r="AE1683" s="95">
        <f t="shared" si="278"/>
        <v>0.21276595744680851</v>
      </c>
      <c r="AF1683">
        <f t="shared" si="279"/>
        <v>1</v>
      </c>
      <c r="AG1683" s="92">
        <f t="shared" si="280"/>
        <v>1</v>
      </c>
      <c r="AH1683" s="96">
        <f t="shared" si="281"/>
        <v>1</v>
      </c>
      <c r="AI1683" s="97">
        <f t="shared" si="282"/>
        <v>0.1</v>
      </c>
      <c r="AJ1683" s="97">
        <f t="shared" si="283"/>
        <v>0.1</v>
      </c>
      <c r="AK1683" s="97">
        <f t="shared" si="284"/>
        <v>0.21276595744680851</v>
      </c>
    </row>
    <row r="1684" spans="1:37" ht="25.4" customHeight="1" thickTop="1" thickBot="1" x14ac:dyDescent="0.3">
      <c r="A1684" s="323" t="s">
        <v>1498</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4">
        <f>'Art. 121'!AF1618</f>
        <v>2</v>
      </c>
      <c r="AE1684" s="95">
        <f t="shared" si="278"/>
        <v>0.21276595744680851</v>
      </c>
      <c r="AF1684">
        <f t="shared" si="279"/>
        <v>1</v>
      </c>
      <c r="AG1684" s="92">
        <f t="shared" si="280"/>
        <v>1</v>
      </c>
      <c r="AH1684" s="96">
        <f t="shared" si="281"/>
        <v>1</v>
      </c>
      <c r="AI1684" s="97">
        <f t="shared" si="282"/>
        <v>0.1</v>
      </c>
      <c r="AJ1684" s="97">
        <f t="shared" si="283"/>
        <v>0.1</v>
      </c>
      <c r="AK1684" s="97">
        <f t="shared" si="284"/>
        <v>0.21276595744680851</v>
      </c>
    </row>
    <row r="1685" spans="1:37" ht="25.4" customHeight="1" thickTop="1" thickBot="1" x14ac:dyDescent="0.3">
      <c r="A1685" s="323" t="s">
        <v>1499</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4">
        <f>'Art. 121'!AF1619</f>
        <v>2</v>
      </c>
      <c r="AE1685" s="95">
        <f t="shared" si="278"/>
        <v>0.21276595744680851</v>
      </c>
      <c r="AF1685">
        <f t="shared" si="279"/>
        <v>1</v>
      </c>
      <c r="AG1685" s="92">
        <f t="shared" si="280"/>
        <v>1</v>
      </c>
      <c r="AH1685" s="96">
        <f t="shared" si="281"/>
        <v>1</v>
      </c>
      <c r="AI1685" s="97">
        <f t="shared" si="282"/>
        <v>0.1</v>
      </c>
      <c r="AJ1685" s="97">
        <f t="shared" si="283"/>
        <v>0.1</v>
      </c>
      <c r="AK1685" s="97">
        <f t="shared" si="284"/>
        <v>0.21276595744680851</v>
      </c>
    </row>
    <row r="1686" spans="1:37" ht="25.4" customHeight="1" thickTop="1" x14ac:dyDescent="0.25">
      <c r="A1686" s="321" t="s">
        <v>2149</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5">
        <f>SUM(AE1676:AE1685)</f>
        <v>2.1276595744680855</v>
      </c>
      <c r="AF1686" s="65"/>
      <c r="AG1686" s="98">
        <f>SUM(AG1676:AG1685)</f>
        <v>10</v>
      </c>
      <c r="AH1686" s="99"/>
      <c r="AI1686" s="100"/>
      <c r="AJ1686" s="100"/>
      <c r="AK1686" s="100"/>
    </row>
    <row r="1687" spans="1:37" ht="25.4" customHeight="1" x14ac:dyDescent="0.25">
      <c r="A1687" s="308" t="s">
        <v>2150</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2" t="s">
        <v>111</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11" t="s">
        <v>99</v>
      </c>
      <c r="AE1689" s="112" t="s">
        <v>9</v>
      </c>
      <c r="AF1689" s="92" t="s">
        <v>1988</v>
      </c>
      <c r="AG1689" s="92" t="s">
        <v>1989</v>
      </c>
      <c r="AH1689" s="92" t="s">
        <v>1990</v>
      </c>
      <c r="AI1689" s="93" t="s">
        <v>1991</v>
      </c>
      <c r="AJ1689" s="92"/>
      <c r="AK1689" s="93" t="s">
        <v>1992</v>
      </c>
    </row>
    <row r="1690" spans="1:37" ht="25.4" customHeight="1" thickTop="1" thickBot="1" x14ac:dyDescent="0.3">
      <c r="A1690" s="323" t="s">
        <v>1080</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4">
        <f>'Art. 121'!AF1622</f>
        <v>2</v>
      </c>
      <c r="AE1690" s="95">
        <f>IF(AG1690=1,AK1690,AG1690)</f>
        <v>0.42553191489361702</v>
      </c>
      <c r="AF1690">
        <f>AD1690/2</f>
        <v>1</v>
      </c>
      <c r="AG1690" s="92">
        <f>IF(AND(AF1690&gt;=0,AF1690&lt;=1),1,"No aplica")</f>
        <v>1</v>
      </c>
      <c r="AH1690" s="96">
        <f>AD1690/(AG1690*2)</f>
        <v>1</v>
      </c>
      <c r="AI1690" s="97">
        <f>IF(AG1690=1,AG1690/$AG$1695,"No aplica")</f>
        <v>0.2</v>
      </c>
      <c r="AJ1690" s="97">
        <f>AF1690*AI1690</f>
        <v>0.2</v>
      </c>
      <c r="AK1690" s="97">
        <f>AJ1690*$AE$23</f>
        <v>0.42553191489361702</v>
      </c>
    </row>
    <row r="1691" spans="1:37" ht="25.4" customHeight="1" thickTop="1" thickBot="1" x14ac:dyDescent="0.3">
      <c r="A1691" s="323" t="s">
        <v>1082</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4">
        <f>'Art. 121'!AF1623</f>
        <v>2</v>
      </c>
      <c r="AE1691" s="95">
        <f>IF(AG1691=1,AK1691,AG1691)</f>
        <v>0.42553191489361702</v>
      </c>
      <c r="AF1691">
        <f>AD1691/2</f>
        <v>1</v>
      </c>
      <c r="AG1691" s="92">
        <f>IF(AND(AF1691&gt;=0,AF1691&lt;=1),1,"No aplica")</f>
        <v>1</v>
      </c>
      <c r="AH1691" s="96">
        <f>AD1691/(AG1691*2)</f>
        <v>1</v>
      </c>
      <c r="AI1691" s="97">
        <f>IF(AG1691=1,AG1691/$AG$1695,"No aplica")</f>
        <v>0.2</v>
      </c>
      <c r="AJ1691" s="97">
        <f>AF1691*AI1691</f>
        <v>0.2</v>
      </c>
      <c r="AK1691" s="97">
        <f>AJ1691*$AE$23</f>
        <v>0.42553191489361702</v>
      </c>
    </row>
    <row r="1692" spans="1:37" ht="25.4" customHeight="1" thickTop="1" thickBot="1" x14ac:dyDescent="0.3">
      <c r="A1692" s="323" t="s">
        <v>1084</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4">
        <f>'Art. 121'!AF1624</f>
        <v>2</v>
      </c>
      <c r="AE1692" s="95">
        <f>IF(AG1692=1,AK1692,AG1692)</f>
        <v>0.42553191489361702</v>
      </c>
      <c r="AF1692">
        <f>AD1692/2</f>
        <v>1</v>
      </c>
      <c r="AG1692" s="92">
        <f>IF(AND(AF1692&gt;=0,AF1692&lt;=1),1,"No aplica")</f>
        <v>1</v>
      </c>
      <c r="AH1692" s="96">
        <f>AD1692/(AG1692*2)</f>
        <v>1</v>
      </c>
      <c r="AI1692" s="97">
        <f>IF(AG1692=1,AG1692/$AG$1695,"No aplica")</f>
        <v>0.2</v>
      </c>
      <c r="AJ1692" s="97">
        <f>AF1692*AI1692</f>
        <v>0.2</v>
      </c>
      <c r="AK1692" s="97">
        <f>AJ1692*$AE$23</f>
        <v>0.42553191489361702</v>
      </c>
    </row>
    <row r="1693" spans="1:37" ht="25.4" customHeight="1" thickTop="1" thickBot="1" x14ac:dyDescent="0.3">
      <c r="A1693" s="323" t="s">
        <v>1086</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4">
        <f>'Art. 121'!AF1625</f>
        <v>2</v>
      </c>
      <c r="AE1693" s="95">
        <f>IF(AG1693=1,AK1693,AG1693)</f>
        <v>0.42553191489361702</v>
      </c>
      <c r="AF1693">
        <f>AD1693/2</f>
        <v>1</v>
      </c>
      <c r="AG1693" s="92">
        <f>IF(AND(AF1693&gt;=0,AF1693&lt;=1),1,"No aplica")</f>
        <v>1</v>
      </c>
      <c r="AH1693" s="96">
        <f>AD1693/(AG1693*2)</f>
        <v>1</v>
      </c>
      <c r="AI1693" s="97">
        <f>IF(AG1693=1,AG1693/$AG$1695,"No aplica")</f>
        <v>0.2</v>
      </c>
      <c r="AJ1693" s="97">
        <f>AF1693*AI1693</f>
        <v>0.2</v>
      </c>
      <c r="AK1693" s="97">
        <f>AJ1693*$AE$23</f>
        <v>0.42553191489361702</v>
      </c>
    </row>
    <row r="1694" spans="1:37" ht="25.4" customHeight="1" thickTop="1" thickBot="1" x14ac:dyDescent="0.3">
      <c r="A1694" s="323" t="s">
        <v>1500</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4">
        <f>'Art. 121'!AF1626</f>
        <v>2</v>
      </c>
      <c r="AE1694" s="95">
        <f>IF(AG1694=1,AK1694,AG1694)</f>
        <v>0.42553191489361702</v>
      </c>
      <c r="AF1694">
        <f>AD1694/2</f>
        <v>1</v>
      </c>
      <c r="AG1694" s="92">
        <f>IF(AND(AF1694&gt;=0,AF1694&lt;=1),1,"No aplica")</f>
        <v>1</v>
      </c>
      <c r="AH1694" s="96">
        <f>AD1694/(AG1694*2)</f>
        <v>1</v>
      </c>
      <c r="AI1694" s="97">
        <f>IF(AG1694=1,AG1694/$AG$1695,"No aplica")</f>
        <v>0.2</v>
      </c>
      <c r="AJ1694" s="97">
        <f>AF1694*AI1694</f>
        <v>0.2</v>
      </c>
      <c r="AK1694" s="97">
        <f>AJ1694*$AE$23</f>
        <v>0.42553191489361702</v>
      </c>
    </row>
    <row r="1695" spans="1:37" ht="25.4" customHeight="1" thickTop="1" x14ac:dyDescent="0.25">
      <c r="A1695" s="321" t="s">
        <v>2151</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5">
        <f>SUM(AE1688:AE1694)</f>
        <v>2.1276595744680851</v>
      </c>
      <c r="AF1695" s="65"/>
      <c r="AG1695" s="98">
        <f>SUM(AG1690:AG1694)</f>
        <v>5</v>
      </c>
      <c r="AH1695" s="99"/>
      <c r="AI1695" s="100"/>
      <c r="AJ1695" s="100"/>
      <c r="AK1695" s="100"/>
    </row>
    <row r="1696" spans="1:37" ht="25.4" customHeight="1" x14ac:dyDescent="0.25">
      <c r="A1696" s="308" t="s">
        <v>2152</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1501</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2" t="s">
        <v>76</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69" t="s">
        <v>99</v>
      </c>
      <c r="AE1702" s="113" t="s">
        <v>9</v>
      </c>
      <c r="AF1702" s="92" t="s">
        <v>1988</v>
      </c>
      <c r="AG1702" s="92" t="s">
        <v>1989</v>
      </c>
      <c r="AH1702" s="92" t="s">
        <v>1990</v>
      </c>
      <c r="AI1702" s="93" t="s">
        <v>1991</v>
      </c>
      <c r="AJ1702" s="92"/>
      <c r="AK1702" s="93" t="s">
        <v>1992</v>
      </c>
    </row>
    <row r="1703" spans="1:37" ht="25.4" customHeight="1" thickTop="1" thickBot="1" x14ac:dyDescent="0.3">
      <c r="A1703" s="323" t="s">
        <v>1060</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3" t="s">
        <v>1062</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3" t="s">
        <v>1503</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3" t="s">
        <v>1504</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3" t="s">
        <v>1505</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3" t="s">
        <v>1506</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3" t="s">
        <v>1507</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3" t="s">
        <v>1508</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3" t="s">
        <v>1509</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3" t="s">
        <v>1510</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3" t="s">
        <v>1511</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3" t="s">
        <v>1512</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3" t="s">
        <v>1513</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3" t="s">
        <v>1514</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3" t="s">
        <v>1515</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3" t="s">
        <v>1516</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3" t="s">
        <v>1517</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3" t="s">
        <v>1518</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3" t="s">
        <v>1519</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3" t="s">
        <v>1520</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3" t="s">
        <v>1521</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3" t="s">
        <v>1522</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3" t="s">
        <v>1523</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3" t="s">
        <v>1524</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3" t="s">
        <v>1525</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3" t="s">
        <v>1526</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3" t="s">
        <v>1527</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3" t="s">
        <v>1528</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3" t="s">
        <v>1529</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1" t="s">
        <v>2153</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5">
        <f>SUM(AE1703:AE1731)</f>
        <v>0</v>
      </c>
      <c r="AF1732" s="65"/>
      <c r="AG1732" s="98">
        <f>SUM(AG1703:AG1731)</f>
        <v>0</v>
      </c>
      <c r="AH1732" s="99"/>
      <c r="AI1732" s="100"/>
      <c r="AJ1732" s="100"/>
      <c r="AK1732" s="100"/>
    </row>
    <row r="1733" spans="1:37" ht="25.4" customHeight="1" x14ac:dyDescent="0.25">
      <c r="A1733" s="308" t="s">
        <v>2154</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2" t="s">
        <v>111</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11" t="s">
        <v>99</v>
      </c>
      <c r="AE1735" s="112" t="s">
        <v>9</v>
      </c>
      <c r="AF1735" s="92" t="s">
        <v>1988</v>
      </c>
      <c r="AG1735" s="92" t="s">
        <v>1989</v>
      </c>
      <c r="AH1735" s="92" t="s">
        <v>1990</v>
      </c>
      <c r="AI1735" s="93" t="s">
        <v>1991</v>
      </c>
      <c r="AJ1735" s="92"/>
      <c r="AK1735" s="93" t="s">
        <v>1992</v>
      </c>
    </row>
    <row r="1736" spans="1:37" ht="25.4" customHeight="1" thickTop="1" thickBot="1" x14ac:dyDescent="0.3">
      <c r="A1736" s="323" t="s">
        <v>1530</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3" t="s">
        <v>1531</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3" t="s">
        <v>1532</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3" t="s">
        <v>1533</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3" t="s">
        <v>1534</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1" t="s">
        <v>2155</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5">
        <f>SUM(AE1734:AE1740)</f>
        <v>0</v>
      </c>
      <c r="AF1741" s="65"/>
      <c r="AG1741" s="98">
        <f>SUM(AG1736:AG1740)</f>
        <v>0</v>
      </c>
      <c r="AH1741" s="99"/>
      <c r="AI1741" s="100"/>
      <c r="AJ1741" s="100"/>
      <c r="AK1741" s="100"/>
    </row>
    <row r="1742" spans="1:37" ht="25.4" customHeight="1" x14ac:dyDescent="0.25">
      <c r="A1742" s="308" t="s">
        <v>2156</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1535</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2" t="s">
        <v>76</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69" t="s">
        <v>99</v>
      </c>
      <c r="AE1748" s="113" t="s">
        <v>9</v>
      </c>
      <c r="AF1748" s="92" t="s">
        <v>1988</v>
      </c>
      <c r="AG1748" s="92" t="s">
        <v>1989</v>
      </c>
      <c r="AH1748" s="92" t="s">
        <v>1990</v>
      </c>
      <c r="AI1748" s="93" t="s">
        <v>1991</v>
      </c>
      <c r="AJ1748" s="92"/>
      <c r="AK1748" s="93" t="s">
        <v>1992</v>
      </c>
    </row>
    <row r="1749" spans="1:37" ht="25.4" customHeight="1" thickTop="1" thickBot="1" x14ac:dyDescent="0.3">
      <c r="A1749" s="275" t="s">
        <v>1060</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5" t="s">
        <v>1062</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5" t="s">
        <v>1537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5" t="s">
        <v>1538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5" t="s">
        <v>1539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5" t="s">
        <v>1540</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5" t="s">
        <v>1541</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5" t="s">
        <v>1542</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5" t="s">
        <v>1543</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5" t="s">
        <v>1544</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5" t="s">
        <v>1545</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5" t="s">
        <v>1546</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5" t="s">
        <v>1547</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5" t="s">
        <v>1548</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5" t="s">
        <v>1549</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5" t="s">
        <v>1550</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5" t="s">
        <v>1551</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5" t="s">
        <v>1552</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5" t="s">
        <v>1553</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5" t="s">
        <v>1554</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5" t="s">
        <v>1555</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5" t="s">
        <v>1556</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5" t="s">
        <v>1557</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5" t="s">
        <v>1558</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5" t="s">
        <v>1559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5" t="s">
        <v>1560</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5" t="s">
        <v>1561</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5" t="s">
        <v>1562</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5" t="s">
        <v>1563</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5" t="s">
        <v>1564</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5" t="s">
        <v>1565</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5" t="s">
        <v>1566</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5" t="s">
        <v>1567</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5" t="s">
        <v>1568</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5" t="s">
        <v>1569</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5" t="s">
        <v>1570</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5" t="s">
        <v>1571</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5" t="s">
        <v>1572</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5" t="s">
        <v>1573</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5" t="s">
        <v>1574</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5" t="s">
        <v>1575</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5" t="s">
        <v>1576</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5" t="s">
        <v>1577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5" t="s">
        <v>1578</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5" t="s">
        <v>1579</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5" t="s">
        <v>1580</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5" t="s">
        <v>1581</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5" t="s">
        <v>1582</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5" t="s">
        <v>1583</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5" t="s">
        <v>1584</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5" t="s">
        <v>1585</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1" t="s">
        <v>2157</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5">
        <f>SUM(AE1749:AE1799)</f>
        <v>0</v>
      </c>
      <c r="AF1800" s="65"/>
      <c r="AG1800" s="98">
        <f>SUM(AG1749:AG1799)</f>
        <v>0</v>
      </c>
      <c r="AH1800" s="99"/>
      <c r="AI1800" s="100"/>
      <c r="AJ1800" s="100"/>
      <c r="AK1800" s="100"/>
    </row>
    <row r="1801" spans="1:37" ht="25.4" customHeight="1" x14ac:dyDescent="0.25">
      <c r="A1801" s="308" t="s">
        <v>2158</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2" t="s">
        <v>111</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11" t="s">
        <v>99</v>
      </c>
      <c r="AE1803" s="112" t="s">
        <v>9</v>
      </c>
      <c r="AF1803" s="92" t="s">
        <v>1988</v>
      </c>
      <c r="AG1803" s="92" t="s">
        <v>1989</v>
      </c>
      <c r="AH1803" s="92" t="s">
        <v>1990</v>
      </c>
      <c r="AI1803" s="93" t="s">
        <v>1991</v>
      </c>
      <c r="AJ1803" s="92"/>
      <c r="AK1803" s="93" t="s">
        <v>1992</v>
      </c>
    </row>
    <row r="1804" spans="1:37" ht="25.4" customHeight="1" thickTop="1" thickBot="1" x14ac:dyDescent="0.3">
      <c r="A1804" s="323" t="s">
        <v>1586</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3" t="s">
        <v>1587</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3" t="s">
        <v>1588</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3" t="s">
        <v>1589</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3" t="s">
        <v>1590</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1" t="s">
        <v>2159</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5">
        <f>SUM(AE1802:AE1808)</f>
        <v>0</v>
      </c>
      <c r="AF1809" s="65"/>
      <c r="AG1809" s="98">
        <f>SUM(AG1804:AG1808)</f>
        <v>0</v>
      </c>
      <c r="AH1809" s="99"/>
      <c r="AI1809" s="100"/>
      <c r="AJ1809" s="100"/>
      <c r="AK1809" s="100"/>
    </row>
    <row r="1810" spans="1:37" ht="25.4" customHeight="1" x14ac:dyDescent="0.25">
      <c r="A1810" s="308" t="s">
        <v>2160</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1591</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2" t="s">
        <v>76</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69" t="s">
        <v>99</v>
      </c>
      <c r="AE1816" s="113" t="s">
        <v>9</v>
      </c>
      <c r="AF1816" s="92" t="s">
        <v>1988</v>
      </c>
      <c r="AG1816" s="92" t="s">
        <v>1989</v>
      </c>
      <c r="AH1816" s="92" t="s">
        <v>1990</v>
      </c>
      <c r="AI1816" s="93" t="s">
        <v>1991</v>
      </c>
      <c r="AJ1816" s="92"/>
      <c r="AK1816" s="93" t="s">
        <v>1992</v>
      </c>
    </row>
    <row r="1817" spans="1:37" ht="25.4" customHeight="1" thickTop="1" thickBot="1" x14ac:dyDescent="0.3">
      <c r="A1817" s="323" t="s">
        <v>1060</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3" t="s">
        <v>1062</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3" t="s">
        <v>1593</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3" t="s">
        <v>1594</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3" t="s">
        <v>1595</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3" t="s">
        <v>1596</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3" t="s">
        <v>1597</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3" t="s">
        <v>1598</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1" t="s">
        <v>2161</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5">
        <f>SUM(AE1817:AE1824)</f>
        <v>0</v>
      </c>
      <c r="AF1825" s="65"/>
      <c r="AG1825" s="98">
        <f>SUM(AG1817:AG1824)</f>
        <v>0</v>
      </c>
      <c r="AH1825" s="99"/>
      <c r="AI1825" s="100"/>
      <c r="AJ1825" s="100"/>
      <c r="AK1825" s="100"/>
    </row>
    <row r="1826" spans="1:37" ht="25.4" customHeight="1" x14ac:dyDescent="0.25">
      <c r="A1826" s="308" t="s">
        <v>2162</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2" t="s">
        <v>111</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11" t="s">
        <v>99</v>
      </c>
      <c r="AE1828" s="112" t="s">
        <v>9</v>
      </c>
      <c r="AF1828" s="92" t="s">
        <v>1988</v>
      </c>
      <c r="AG1828" s="92" t="s">
        <v>1989</v>
      </c>
      <c r="AH1828" s="92" t="s">
        <v>1990</v>
      </c>
      <c r="AI1828" s="93" t="s">
        <v>1991</v>
      </c>
      <c r="AJ1828" s="92"/>
      <c r="AK1828" s="93" t="s">
        <v>1992</v>
      </c>
    </row>
    <row r="1829" spans="1:37" ht="25.4" customHeight="1" thickTop="1" thickBot="1" x14ac:dyDescent="0.3">
      <c r="A1829" s="323" t="s">
        <v>1599</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3" t="s">
        <v>1600</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3" t="s">
        <v>1601</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3" t="s">
        <v>1602</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3" t="s">
        <v>1603</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1" t="s">
        <v>2163</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5">
        <f>SUM(AE1827:AE1833)</f>
        <v>0</v>
      </c>
      <c r="AF1834" s="65"/>
      <c r="AG1834" s="98">
        <f>SUM(AG1829:AG1833)</f>
        <v>0</v>
      </c>
      <c r="AH1834" s="99"/>
      <c r="AI1834" s="100"/>
      <c r="AJ1834" s="100"/>
      <c r="AK1834" s="100"/>
    </row>
    <row r="1835" spans="1:37" ht="25.4" customHeight="1" x14ac:dyDescent="0.25">
      <c r="A1835" s="308" t="s">
        <v>2164</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1604</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2" t="s">
        <v>76</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69" t="s">
        <v>99</v>
      </c>
      <c r="AE1841" s="113" t="s">
        <v>9</v>
      </c>
      <c r="AF1841" s="92" t="s">
        <v>1988</v>
      </c>
      <c r="AG1841" s="92" t="s">
        <v>1989</v>
      </c>
      <c r="AH1841" s="92" t="s">
        <v>1990</v>
      </c>
      <c r="AI1841" s="93" t="s">
        <v>1991</v>
      </c>
      <c r="AJ1841" s="92"/>
      <c r="AK1841" s="93" t="s">
        <v>1992</v>
      </c>
    </row>
    <row r="1842" spans="1:37" ht="25.4" customHeight="1" thickTop="1" thickBot="1" x14ac:dyDescent="0.3">
      <c r="A1842" s="323" t="s">
        <v>1060</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4">
        <f>'Art. 121'!AF1768</f>
        <v>2</v>
      </c>
      <c r="AE1842" s="95">
        <f t="shared" ref="AE1842:AE1881" si="306">IF(AG1842=1,AK1842,AG1842)</f>
        <v>5.3191489361702128E-2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5.3191489361702128E-2</v>
      </c>
    </row>
    <row r="1843" spans="1:37" ht="25.4" customHeight="1" thickTop="1" thickBot="1" x14ac:dyDescent="0.3">
      <c r="A1843" s="323" t="s">
        <v>1062</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4">
        <f>'Art. 121'!AF1769</f>
        <v>2</v>
      </c>
      <c r="AE1843" s="95">
        <f t="shared" si="306"/>
        <v>5.3191489361702128E-2</v>
      </c>
      <c r="AF1843">
        <f t="shared" si="307"/>
        <v>1</v>
      </c>
      <c r="AG1843" s="92">
        <f t="shared" si="308"/>
        <v>1</v>
      </c>
      <c r="AH1843" s="96">
        <f t="shared" si="309"/>
        <v>1</v>
      </c>
      <c r="AI1843" s="97">
        <f t="shared" si="310"/>
        <v>2.5000000000000001E-2</v>
      </c>
      <c r="AJ1843" s="97">
        <f t="shared" si="311"/>
        <v>2.5000000000000001E-2</v>
      </c>
      <c r="AK1843" s="97">
        <f t="shared" si="312"/>
        <v>5.3191489361702128E-2</v>
      </c>
    </row>
    <row r="1844" spans="1:37" ht="25.4" customHeight="1" thickTop="1" thickBot="1" x14ac:dyDescent="0.3">
      <c r="A1844" s="323" t="s">
        <v>1606</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4">
        <f>'Art. 121'!AF1770</f>
        <v>2</v>
      </c>
      <c r="AE1844" s="95">
        <f t="shared" si="306"/>
        <v>5.3191489361702128E-2</v>
      </c>
      <c r="AF1844">
        <f t="shared" si="307"/>
        <v>1</v>
      </c>
      <c r="AG1844" s="92">
        <f t="shared" si="308"/>
        <v>1</v>
      </c>
      <c r="AH1844" s="96">
        <f t="shared" si="309"/>
        <v>1</v>
      </c>
      <c r="AI1844" s="97">
        <f t="shared" si="310"/>
        <v>2.5000000000000001E-2</v>
      </c>
      <c r="AJ1844" s="97">
        <f t="shared" si="311"/>
        <v>2.5000000000000001E-2</v>
      </c>
      <c r="AK1844" s="97">
        <f t="shared" si="312"/>
        <v>5.3191489361702128E-2</v>
      </c>
    </row>
    <row r="1845" spans="1:37" ht="25.4" customHeight="1" thickTop="1" thickBot="1" x14ac:dyDescent="0.3">
      <c r="A1845" s="323" t="s">
        <v>1607</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4">
        <f>'Art. 121'!AF1771</f>
        <v>2</v>
      </c>
      <c r="AE1845" s="95">
        <f t="shared" si="306"/>
        <v>5.3191489361702128E-2</v>
      </c>
      <c r="AF1845">
        <f t="shared" si="307"/>
        <v>1</v>
      </c>
      <c r="AG1845" s="92">
        <f t="shared" si="308"/>
        <v>1</v>
      </c>
      <c r="AH1845" s="96">
        <f t="shared" si="309"/>
        <v>1</v>
      </c>
      <c r="AI1845" s="97">
        <f t="shared" si="310"/>
        <v>2.5000000000000001E-2</v>
      </c>
      <c r="AJ1845" s="97">
        <f t="shared" si="311"/>
        <v>2.5000000000000001E-2</v>
      </c>
      <c r="AK1845" s="97">
        <f t="shared" si="312"/>
        <v>5.3191489361702128E-2</v>
      </c>
    </row>
    <row r="1846" spans="1:37" ht="25.4" customHeight="1" thickTop="1" thickBot="1" x14ac:dyDescent="0.3">
      <c r="A1846" s="323" t="s">
        <v>1608</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4">
        <f>'Art. 121'!AF1772</f>
        <v>2</v>
      </c>
      <c r="AE1846" s="95">
        <f t="shared" si="306"/>
        <v>5.3191489361702128E-2</v>
      </c>
      <c r="AF1846">
        <f t="shared" si="307"/>
        <v>1</v>
      </c>
      <c r="AG1846" s="92">
        <f t="shared" si="308"/>
        <v>1</v>
      </c>
      <c r="AH1846" s="96">
        <f t="shared" si="309"/>
        <v>1</v>
      </c>
      <c r="AI1846" s="97">
        <f t="shared" si="310"/>
        <v>2.5000000000000001E-2</v>
      </c>
      <c r="AJ1846" s="97">
        <f t="shared" si="311"/>
        <v>2.5000000000000001E-2</v>
      </c>
      <c r="AK1846" s="97">
        <f t="shared" si="312"/>
        <v>5.3191489361702128E-2</v>
      </c>
    </row>
    <row r="1847" spans="1:37" ht="25.4" customHeight="1" thickTop="1" thickBot="1" x14ac:dyDescent="0.3">
      <c r="A1847" s="323" t="s">
        <v>1609</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4">
        <f>'Art. 121'!AF1773</f>
        <v>2</v>
      </c>
      <c r="AE1847" s="95">
        <f t="shared" si="306"/>
        <v>5.3191489361702128E-2</v>
      </c>
      <c r="AF1847">
        <f t="shared" si="307"/>
        <v>1</v>
      </c>
      <c r="AG1847" s="92">
        <f t="shared" si="308"/>
        <v>1</v>
      </c>
      <c r="AH1847" s="96">
        <f t="shared" si="309"/>
        <v>1</v>
      </c>
      <c r="AI1847" s="97">
        <f t="shared" si="310"/>
        <v>2.5000000000000001E-2</v>
      </c>
      <c r="AJ1847" s="97">
        <f t="shared" si="311"/>
        <v>2.5000000000000001E-2</v>
      </c>
      <c r="AK1847" s="97">
        <f t="shared" si="312"/>
        <v>5.3191489361702128E-2</v>
      </c>
    </row>
    <row r="1848" spans="1:37" ht="25.4" customHeight="1" thickTop="1" thickBot="1" x14ac:dyDescent="0.3">
      <c r="A1848" s="323" t="s">
        <v>1610</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4">
        <f>'Art. 121'!AF1774</f>
        <v>2</v>
      </c>
      <c r="AE1848" s="95">
        <f t="shared" si="306"/>
        <v>5.3191489361702128E-2</v>
      </c>
      <c r="AF1848">
        <f t="shared" si="307"/>
        <v>1</v>
      </c>
      <c r="AG1848" s="92">
        <f t="shared" si="308"/>
        <v>1</v>
      </c>
      <c r="AH1848" s="96">
        <f t="shared" si="309"/>
        <v>1</v>
      </c>
      <c r="AI1848" s="97">
        <f t="shared" si="310"/>
        <v>2.5000000000000001E-2</v>
      </c>
      <c r="AJ1848" s="97">
        <f t="shared" si="311"/>
        <v>2.5000000000000001E-2</v>
      </c>
      <c r="AK1848" s="97">
        <f t="shared" si="312"/>
        <v>5.3191489361702128E-2</v>
      </c>
    </row>
    <row r="1849" spans="1:37" ht="25.4" customHeight="1" thickTop="1" thickBot="1" x14ac:dyDescent="0.3">
      <c r="A1849" s="323" t="s">
        <v>1611</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4">
        <f>'Art. 121'!AF1775</f>
        <v>2</v>
      </c>
      <c r="AE1849" s="95">
        <f t="shared" si="306"/>
        <v>5.3191489361702128E-2</v>
      </c>
      <c r="AF1849">
        <f t="shared" si="307"/>
        <v>1</v>
      </c>
      <c r="AG1849" s="92">
        <f t="shared" si="308"/>
        <v>1</v>
      </c>
      <c r="AH1849" s="96">
        <f t="shared" si="309"/>
        <v>1</v>
      </c>
      <c r="AI1849" s="97">
        <f t="shared" si="310"/>
        <v>2.5000000000000001E-2</v>
      </c>
      <c r="AJ1849" s="97">
        <f t="shared" si="311"/>
        <v>2.5000000000000001E-2</v>
      </c>
      <c r="AK1849" s="97">
        <f t="shared" si="312"/>
        <v>5.3191489361702128E-2</v>
      </c>
    </row>
    <row r="1850" spans="1:37" ht="25.4" customHeight="1" thickTop="1" thickBot="1" x14ac:dyDescent="0.3">
      <c r="A1850" s="323" t="s">
        <v>1612</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4">
        <f>'Art. 121'!AF1776</f>
        <v>2</v>
      </c>
      <c r="AE1850" s="95">
        <f t="shared" si="306"/>
        <v>5.3191489361702128E-2</v>
      </c>
      <c r="AF1850">
        <f t="shared" si="307"/>
        <v>1</v>
      </c>
      <c r="AG1850" s="92">
        <f t="shared" si="308"/>
        <v>1</v>
      </c>
      <c r="AH1850" s="96">
        <f t="shared" si="309"/>
        <v>1</v>
      </c>
      <c r="AI1850" s="97">
        <f t="shared" si="310"/>
        <v>2.5000000000000001E-2</v>
      </c>
      <c r="AJ1850" s="97">
        <f t="shared" si="311"/>
        <v>2.5000000000000001E-2</v>
      </c>
      <c r="AK1850" s="97">
        <f t="shared" si="312"/>
        <v>5.3191489361702128E-2</v>
      </c>
    </row>
    <row r="1851" spans="1:37" ht="25.4" customHeight="1" thickTop="1" thickBot="1" x14ac:dyDescent="0.3">
      <c r="A1851" s="323" t="s">
        <v>1613</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4">
        <f>'Art. 121'!AF1777</f>
        <v>2</v>
      </c>
      <c r="AE1851" s="95">
        <f t="shared" si="306"/>
        <v>5.3191489361702128E-2</v>
      </c>
      <c r="AF1851">
        <f t="shared" si="307"/>
        <v>1</v>
      </c>
      <c r="AG1851" s="92">
        <f t="shared" si="308"/>
        <v>1</v>
      </c>
      <c r="AH1851" s="96">
        <f t="shared" si="309"/>
        <v>1</v>
      </c>
      <c r="AI1851" s="97">
        <f t="shared" si="310"/>
        <v>2.5000000000000001E-2</v>
      </c>
      <c r="AJ1851" s="97">
        <f t="shared" si="311"/>
        <v>2.5000000000000001E-2</v>
      </c>
      <c r="AK1851" s="97">
        <f t="shared" si="312"/>
        <v>5.3191489361702128E-2</v>
      </c>
    </row>
    <row r="1852" spans="1:37" ht="25.4" customHeight="1" thickTop="1" thickBot="1" x14ac:dyDescent="0.3">
      <c r="A1852" s="323" t="s">
        <v>1614</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4">
        <f>'Art. 121'!AF1778</f>
        <v>2</v>
      </c>
      <c r="AE1852" s="95">
        <f t="shared" si="306"/>
        <v>5.3191489361702128E-2</v>
      </c>
      <c r="AF1852">
        <f t="shared" si="307"/>
        <v>1</v>
      </c>
      <c r="AG1852" s="92">
        <f t="shared" si="308"/>
        <v>1</v>
      </c>
      <c r="AH1852" s="96">
        <f t="shared" si="309"/>
        <v>1</v>
      </c>
      <c r="AI1852" s="97">
        <f t="shared" si="310"/>
        <v>2.5000000000000001E-2</v>
      </c>
      <c r="AJ1852" s="97">
        <f t="shared" si="311"/>
        <v>2.5000000000000001E-2</v>
      </c>
      <c r="AK1852" s="97">
        <f t="shared" si="312"/>
        <v>5.3191489361702128E-2</v>
      </c>
    </row>
    <row r="1853" spans="1:37" ht="25.4" customHeight="1" thickTop="1" thickBot="1" x14ac:dyDescent="0.3">
      <c r="A1853" s="323" t="s">
        <v>1615</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4">
        <f>'Art. 121'!AF1779</f>
        <v>2</v>
      </c>
      <c r="AE1853" s="95">
        <f t="shared" si="306"/>
        <v>5.3191489361702128E-2</v>
      </c>
      <c r="AF1853">
        <f t="shared" si="307"/>
        <v>1</v>
      </c>
      <c r="AG1853" s="92">
        <f t="shared" si="308"/>
        <v>1</v>
      </c>
      <c r="AH1853" s="96">
        <f t="shared" si="309"/>
        <v>1</v>
      </c>
      <c r="AI1853" s="97">
        <f t="shared" si="310"/>
        <v>2.5000000000000001E-2</v>
      </c>
      <c r="AJ1853" s="97">
        <f t="shared" si="311"/>
        <v>2.5000000000000001E-2</v>
      </c>
      <c r="AK1853" s="97">
        <f t="shared" si="312"/>
        <v>5.3191489361702128E-2</v>
      </c>
    </row>
    <row r="1854" spans="1:37" ht="25.4" customHeight="1" thickTop="1" thickBot="1" x14ac:dyDescent="0.3">
      <c r="A1854" s="323" t="s">
        <v>1616</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4">
        <f>'Art. 121'!AF1780</f>
        <v>2</v>
      </c>
      <c r="AE1854" s="95">
        <f t="shared" si="306"/>
        <v>5.3191489361702128E-2</v>
      </c>
      <c r="AF1854">
        <f t="shared" si="307"/>
        <v>1</v>
      </c>
      <c r="AG1854" s="92">
        <f t="shared" si="308"/>
        <v>1</v>
      </c>
      <c r="AH1854" s="96">
        <f t="shared" si="309"/>
        <v>1</v>
      </c>
      <c r="AI1854" s="97">
        <f t="shared" si="310"/>
        <v>2.5000000000000001E-2</v>
      </c>
      <c r="AJ1854" s="97">
        <f t="shared" si="311"/>
        <v>2.5000000000000001E-2</v>
      </c>
      <c r="AK1854" s="97">
        <f t="shared" si="312"/>
        <v>5.3191489361702128E-2</v>
      </c>
    </row>
    <row r="1855" spans="1:37" ht="25.4" customHeight="1" thickTop="1" thickBot="1" x14ac:dyDescent="0.3">
      <c r="A1855" s="323" t="s">
        <v>1617</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4">
        <f>'Art. 121'!AF1780</f>
        <v>2</v>
      </c>
      <c r="AE1855" s="95">
        <f t="shared" si="306"/>
        <v>5.3191489361702128E-2</v>
      </c>
      <c r="AF1855">
        <f t="shared" si="307"/>
        <v>1</v>
      </c>
      <c r="AG1855" s="92">
        <f t="shared" si="308"/>
        <v>1</v>
      </c>
      <c r="AH1855" s="96">
        <f t="shared" si="309"/>
        <v>1</v>
      </c>
      <c r="AI1855" s="97">
        <f t="shared" si="310"/>
        <v>2.5000000000000001E-2</v>
      </c>
      <c r="AJ1855" s="97">
        <f t="shared" si="311"/>
        <v>2.5000000000000001E-2</v>
      </c>
      <c r="AK1855" s="97">
        <f t="shared" si="312"/>
        <v>5.3191489361702128E-2</v>
      </c>
    </row>
    <row r="1856" spans="1:37" ht="25.4" customHeight="1" thickTop="1" thickBot="1" x14ac:dyDescent="0.3">
      <c r="A1856" s="323" t="s">
        <v>1618</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4">
        <f>'Art. 121'!AF1781</f>
        <v>2</v>
      </c>
      <c r="AE1856" s="95">
        <f t="shared" si="306"/>
        <v>5.3191489361702128E-2</v>
      </c>
      <c r="AF1856">
        <f t="shared" si="307"/>
        <v>1</v>
      </c>
      <c r="AG1856" s="92">
        <f t="shared" si="308"/>
        <v>1</v>
      </c>
      <c r="AH1856" s="96">
        <f t="shared" si="309"/>
        <v>1</v>
      </c>
      <c r="AI1856" s="97">
        <f t="shared" si="310"/>
        <v>2.5000000000000001E-2</v>
      </c>
      <c r="AJ1856" s="97">
        <f t="shared" si="311"/>
        <v>2.5000000000000001E-2</v>
      </c>
      <c r="AK1856" s="97">
        <f t="shared" si="312"/>
        <v>5.3191489361702128E-2</v>
      </c>
    </row>
    <row r="1857" spans="1:37" ht="25.4" customHeight="1" thickTop="1" thickBot="1" x14ac:dyDescent="0.3">
      <c r="A1857" s="323" t="s">
        <v>1619</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4">
        <f>'Art. 121'!AF1782</f>
        <v>2</v>
      </c>
      <c r="AE1857" s="95">
        <f t="shared" si="306"/>
        <v>5.3191489361702128E-2</v>
      </c>
      <c r="AF1857">
        <f t="shared" si="307"/>
        <v>1</v>
      </c>
      <c r="AG1857" s="92">
        <f t="shared" si="308"/>
        <v>1</v>
      </c>
      <c r="AH1857" s="96">
        <f t="shared" si="309"/>
        <v>1</v>
      </c>
      <c r="AI1857" s="97">
        <f t="shared" si="310"/>
        <v>2.5000000000000001E-2</v>
      </c>
      <c r="AJ1857" s="97">
        <f t="shared" si="311"/>
        <v>2.5000000000000001E-2</v>
      </c>
      <c r="AK1857" s="97">
        <f t="shared" si="312"/>
        <v>5.3191489361702128E-2</v>
      </c>
    </row>
    <row r="1858" spans="1:37" ht="25.4" customHeight="1" thickTop="1" thickBot="1" x14ac:dyDescent="0.3">
      <c r="A1858" s="323" t="s">
        <v>1620</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4">
        <f>'Art. 121'!AF1783</f>
        <v>2</v>
      </c>
      <c r="AE1858" s="95">
        <f t="shared" si="306"/>
        <v>5.3191489361702128E-2</v>
      </c>
      <c r="AF1858">
        <f t="shared" si="307"/>
        <v>1</v>
      </c>
      <c r="AG1858" s="92">
        <f t="shared" si="308"/>
        <v>1</v>
      </c>
      <c r="AH1858" s="96">
        <f t="shared" si="309"/>
        <v>1</v>
      </c>
      <c r="AI1858" s="97">
        <f t="shared" si="310"/>
        <v>2.5000000000000001E-2</v>
      </c>
      <c r="AJ1858" s="97">
        <f t="shared" si="311"/>
        <v>2.5000000000000001E-2</v>
      </c>
      <c r="AK1858" s="97">
        <f t="shared" si="312"/>
        <v>5.3191489361702128E-2</v>
      </c>
    </row>
    <row r="1859" spans="1:37" ht="25.4" customHeight="1" thickTop="1" thickBot="1" x14ac:dyDescent="0.3">
      <c r="A1859" s="323" t="s">
        <v>1621</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4">
        <f>'Art. 121'!AF1784</f>
        <v>2</v>
      </c>
      <c r="AE1859" s="95">
        <f t="shared" si="306"/>
        <v>5.3191489361702128E-2</v>
      </c>
      <c r="AF1859">
        <f t="shared" si="307"/>
        <v>1</v>
      </c>
      <c r="AG1859" s="92">
        <f t="shared" si="308"/>
        <v>1</v>
      </c>
      <c r="AH1859" s="96">
        <f t="shared" si="309"/>
        <v>1</v>
      </c>
      <c r="AI1859" s="97">
        <f t="shared" si="310"/>
        <v>2.5000000000000001E-2</v>
      </c>
      <c r="AJ1859" s="97">
        <f t="shared" si="311"/>
        <v>2.5000000000000001E-2</v>
      </c>
      <c r="AK1859" s="97">
        <f t="shared" si="312"/>
        <v>5.3191489361702128E-2</v>
      </c>
    </row>
    <row r="1860" spans="1:37" ht="25.4" customHeight="1" thickTop="1" thickBot="1" x14ac:dyDescent="0.3">
      <c r="A1860" s="323" t="s">
        <v>1622</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4">
        <f>'Art. 121'!AF1785</f>
        <v>2</v>
      </c>
      <c r="AE1860" s="95">
        <f t="shared" si="306"/>
        <v>5.3191489361702128E-2</v>
      </c>
      <c r="AF1860">
        <f t="shared" si="307"/>
        <v>1</v>
      </c>
      <c r="AG1860" s="92">
        <f t="shared" si="308"/>
        <v>1</v>
      </c>
      <c r="AH1860" s="96">
        <f t="shared" si="309"/>
        <v>1</v>
      </c>
      <c r="AI1860" s="97">
        <f t="shared" si="310"/>
        <v>2.5000000000000001E-2</v>
      </c>
      <c r="AJ1860" s="97">
        <f t="shared" si="311"/>
        <v>2.5000000000000001E-2</v>
      </c>
      <c r="AK1860" s="97">
        <f t="shared" si="312"/>
        <v>5.3191489361702128E-2</v>
      </c>
    </row>
    <row r="1861" spans="1:37" ht="25.4" customHeight="1" thickTop="1" thickBot="1" x14ac:dyDescent="0.3">
      <c r="A1861" s="323" t="s">
        <v>1623</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4">
        <f>'Art. 121'!AF1786</f>
        <v>2</v>
      </c>
      <c r="AE1861" s="95">
        <f t="shared" si="306"/>
        <v>5.3191489361702128E-2</v>
      </c>
      <c r="AF1861">
        <f t="shared" si="307"/>
        <v>1</v>
      </c>
      <c r="AG1861" s="92">
        <f t="shared" si="308"/>
        <v>1</v>
      </c>
      <c r="AH1861" s="96">
        <f t="shared" si="309"/>
        <v>1</v>
      </c>
      <c r="AI1861" s="97">
        <f t="shared" si="310"/>
        <v>2.5000000000000001E-2</v>
      </c>
      <c r="AJ1861" s="97">
        <f t="shared" si="311"/>
        <v>2.5000000000000001E-2</v>
      </c>
      <c r="AK1861" s="97">
        <f t="shared" si="312"/>
        <v>5.3191489361702128E-2</v>
      </c>
    </row>
    <row r="1862" spans="1:37" ht="25.4" customHeight="1" thickTop="1" thickBot="1" x14ac:dyDescent="0.3">
      <c r="A1862" s="323" t="s">
        <v>1624</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4">
        <f>'Art. 121'!AF1787</f>
        <v>2</v>
      </c>
      <c r="AE1862" s="95">
        <f t="shared" si="306"/>
        <v>5.3191489361702128E-2</v>
      </c>
      <c r="AF1862">
        <f t="shared" si="307"/>
        <v>1</v>
      </c>
      <c r="AG1862" s="92">
        <f t="shared" si="308"/>
        <v>1</v>
      </c>
      <c r="AH1862" s="96">
        <f t="shared" si="309"/>
        <v>1</v>
      </c>
      <c r="AI1862" s="97">
        <f t="shared" si="310"/>
        <v>2.5000000000000001E-2</v>
      </c>
      <c r="AJ1862" s="97">
        <f t="shared" si="311"/>
        <v>2.5000000000000001E-2</v>
      </c>
      <c r="AK1862" s="97">
        <f t="shared" si="312"/>
        <v>5.3191489361702128E-2</v>
      </c>
    </row>
    <row r="1863" spans="1:37" ht="25.4" customHeight="1" thickTop="1" thickBot="1" x14ac:dyDescent="0.3">
      <c r="A1863" s="323" t="s">
        <v>1625</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4">
        <f>'Art. 121'!AF1788</f>
        <v>2</v>
      </c>
      <c r="AE1863" s="95">
        <f t="shared" si="306"/>
        <v>5.3191489361702128E-2</v>
      </c>
      <c r="AF1863">
        <f t="shared" si="307"/>
        <v>1</v>
      </c>
      <c r="AG1863" s="92">
        <f t="shared" si="308"/>
        <v>1</v>
      </c>
      <c r="AH1863" s="96">
        <f t="shared" si="309"/>
        <v>1</v>
      </c>
      <c r="AI1863" s="97">
        <f t="shared" si="310"/>
        <v>2.5000000000000001E-2</v>
      </c>
      <c r="AJ1863" s="97">
        <f t="shared" si="311"/>
        <v>2.5000000000000001E-2</v>
      </c>
      <c r="AK1863" s="97">
        <f t="shared" si="312"/>
        <v>5.3191489361702128E-2</v>
      </c>
    </row>
    <row r="1864" spans="1:37" ht="25.4" customHeight="1" thickTop="1" thickBot="1" x14ac:dyDescent="0.3">
      <c r="A1864" s="323" t="s">
        <v>1626</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4">
        <f>'Art. 121'!AF1789</f>
        <v>2</v>
      </c>
      <c r="AE1864" s="95">
        <f t="shared" si="306"/>
        <v>5.3191489361702128E-2</v>
      </c>
      <c r="AF1864">
        <f t="shared" si="307"/>
        <v>1</v>
      </c>
      <c r="AG1864" s="92">
        <f t="shared" si="308"/>
        <v>1</v>
      </c>
      <c r="AH1864" s="96">
        <f t="shared" si="309"/>
        <v>1</v>
      </c>
      <c r="AI1864" s="97">
        <f t="shared" si="310"/>
        <v>2.5000000000000001E-2</v>
      </c>
      <c r="AJ1864" s="97">
        <f t="shared" si="311"/>
        <v>2.5000000000000001E-2</v>
      </c>
      <c r="AK1864" s="97">
        <f t="shared" si="312"/>
        <v>5.3191489361702128E-2</v>
      </c>
    </row>
    <row r="1865" spans="1:37" ht="25.4" customHeight="1" thickTop="1" thickBot="1" x14ac:dyDescent="0.3">
      <c r="A1865" s="323" t="s">
        <v>1627</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4">
        <f>'Art. 121'!AF1790</f>
        <v>2</v>
      </c>
      <c r="AE1865" s="95">
        <f t="shared" si="306"/>
        <v>5.3191489361702128E-2</v>
      </c>
      <c r="AF1865">
        <f t="shared" si="307"/>
        <v>1</v>
      </c>
      <c r="AG1865" s="92">
        <f t="shared" si="308"/>
        <v>1</v>
      </c>
      <c r="AH1865" s="96">
        <f t="shared" si="309"/>
        <v>1</v>
      </c>
      <c r="AI1865" s="97">
        <f t="shared" si="310"/>
        <v>2.5000000000000001E-2</v>
      </c>
      <c r="AJ1865" s="97">
        <f t="shared" si="311"/>
        <v>2.5000000000000001E-2</v>
      </c>
      <c r="AK1865" s="97">
        <f t="shared" si="312"/>
        <v>5.3191489361702128E-2</v>
      </c>
    </row>
    <row r="1866" spans="1:37" ht="25.4" customHeight="1" thickTop="1" thickBot="1" x14ac:dyDescent="0.3">
      <c r="A1866" s="323" t="s">
        <v>1628</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4">
        <f>'Art. 121'!AF1791</f>
        <v>2</v>
      </c>
      <c r="AE1866" s="95">
        <f t="shared" si="306"/>
        <v>5.3191489361702128E-2</v>
      </c>
      <c r="AF1866">
        <f t="shared" si="307"/>
        <v>1</v>
      </c>
      <c r="AG1866" s="92">
        <f t="shared" si="308"/>
        <v>1</v>
      </c>
      <c r="AH1866" s="96">
        <f t="shared" si="309"/>
        <v>1</v>
      </c>
      <c r="AI1866" s="97">
        <f t="shared" si="310"/>
        <v>2.5000000000000001E-2</v>
      </c>
      <c r="AJ1866" s="97">
        <f t="shared" si="311"/>
        <v>2.5000000000000001E-2</v>
      </c>
      <c r="AK1866" s="97">
        <f t="shared" si="312"/>
        <v>5.3191489361702128E-2</v>
      </c>
    </row>
    <row r="1867" spans="1:37" ht="25.4" customHeight="1" thickTop="1" thickBot="1" x14ac:dyDescent="0.3">
      <c r="A1867" s="323" t="s">
        <v>1629</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4">
        <f>'Art. 121'!AF1792</f>
        <v>2</v>
      </c>
      <c r="AE1867" s="95">
        <f t="shared" si="306"/>
        <v>5.3191489361702128E-2</v>
      </c>
      <c r="AF1867">
        <f t="shared" si="307"/>
        <v>1</v>
      </c>
      <c r="AG1867" s="92">
        <f t="shared" si="308"/>
        <v>1</v>
      </c>
      <c r="AH1867" s="96">
        <f t="shared" si="309"/>
        <v>1</v>
      </c>
      <c r="AI1867" s="97">
        <f t="shared" si="310"/>
        <v>2.5000000000000001E-2</v>
      </c>
      <c r="AJ1867" s="97">
        <f t="shared" si="311"/>
        <v>2.5000000000000001E-2</v>
      </c>
      <c r="AK1867" s="97">
        <f t="shared" si="312"/>
        <v>5.3191489361702128E-2</v>
      </c>
    </row>
    <row r="1868" spans="1:37" ht="25.4" customHeight="1" thickTop="1" thickBot="1" x14ac:dyDescent="0.3">
      <c r="A1868" s="323" t="s">
        <v>1630</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4">
        <f>'Art. 121'!AF1793</f>
        <v>2</v>
      </c>
      <c r="AE1868" s="95">
        <f t="shared" si="306"/>
        <v>5.3191489361702128E-2</v>
      </c>
      <c r="AF1868">
        <f t="shared" si="307"/>
        <v>1</v>
      </c>
      <c r="AG1868" s="92">
        <f t="shared" si="308"/>
        <v>1</v>
      </c>
      <c r="AH1868" s="96">
        <f t="shared" si="309"/>
        <v>1</v>
      </c>
      <c r="AI1868" s="97">
        <f t="shared" si="310"/>
        <v>2.5000000000000001E-2</v>
      </c>
      <c r="AJ1868" s="97">
        <f t="shared" si="311"/>
        <v>2.5000000000000001E-2</v>
      </c>
      <c r="AK1868" s="97">
        <f t="shared" si="312"/>
        <v>5.3191489361702128E-2</v>
      </c>
    </row>
    <row r="1869" spans="1:37" ht="25.4" customHeight="1" thickTop="1" thickBot="1" x14ac:dyDescent="0.3">
      <c r="A1869" s="323" t="s">
        <v>1631</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4">
        <f>'Art. 121'!AF1794</f>
        <v>2</v>
      </c>
      <c r="AE1869" s="95">
        <f t="shared" si="306"/>
        <v>5.3191489361702128E-2</v>
      </c>
      <c r="AF1869">
        <f t="shared" si="307"/>
        <v>1</v>
      </c>
      <c r="AG1869" s="92">
        <f t="shared" si="308"/>
        <v>1</v>
      </c>
      <c r="AH1869" s="96">
        <f t="shared" si="309"/>
        <v>1</v>
      </c>
      <c r="AI1869" s="97">
        <f t="shared" si="310"/>
        <v>2.5000000000000001E-2</v>
      </c>
      <c r="AJ1869" s="97">
        <f t="shared" si="311"/>
        <v>2.5000000000000001E-2</v>
      </c>
      <c r="AK1869" s="97">
        <f t="shared" si="312"/>
        <v>5.3191489361702128E-2</v>
      </c>
    </row>
    <row r="1870" spans="1:37" ht="25.4" customHeight="1" thickTop="1" thickBot="1" x14ac:dyDescent="0.3">
      <c r="A1870" s="323" t="s">
        <v>1632</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4">
        <f>'Art. 121'!AF1795</f>
        <v>2</v>
      </c>
      <c r="AE1870" s="95">
        <f t="shared" si="306"/>
        <v>5.3191489361702128E-2</v>
      </c>
      <c r="AF1870">
        <f t="shared" si="307"/>
        <v>1</v>
      </c>
      <c r="AG1870" s="92">
        <f t="shared" si="308"/>
        <v>1</v>
      </c>
      <c r="AH1870" s="96">
        <f t="shared" si="309"/>
        <v>1</v>
      </c>
      <c r="AI1870" s="97">
        <f t="shared" si="310"/>
        <v>2.5000000000000001E-2</v>
      </c>
      <c r="AJ1870" s="97">
        <f t="shared" si="311"/>
        <v>2.5000000000000001E-2</v>
      </c>
      <c r="AK1870" s="97">
        <f t="shared" si="312"/>
        <v>5.3191489361702128E-2</v>
      </c>
    </row>
    <row r="1871" spans="1:37" ht="25.4" customHeight="1" thickTop="1" thickBot="1" x14ac:dyDescent="0.3">
      <c r="A1871" s="323" t="s">
        <v>1633</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4">
        <f>'Art. 121'!AF1796</f>
        <v>2</v>
      </c>
      <c r="AE1871" s="95">
        <f t="shared" si="306"/>
        <v>5.3191489361702128E-2</v>
      </c>
      <c r="AF1871">
        <f t="shared" si="307"/>
        <v>1</v>
      </c>
      <c r="AG1871" s="92">
        <f t="shared" si="308"/>
        <v>1</v>
      </c>
      <c r="AH1871" s="96">
        <f t="shared" si="309"/>
        <v>1</v>
      </c>
      <c r="AI1871" s="97">
        <f t="shared" si="310"/>
        <v>2.5000000000000001E-2</v>
      </c>
      <c r="AJ1871" s="97">
        <f t="shared" si="311"/>
        <v>2.5000000000000001E-2</v>
      </c>
      <c r="AK1871" s="97">
        <f t="shared" si="312"/>
        <v>5.3191489361702128E-2</v>
      </c>
    </row>
    <row r="1872" spans="1:37" ht="25.4" customHeight="1" thickTop="1" thickBot="1" x14ac:dyDescent="0.3">
      <c r="A1872" s="323" t="s">
        <v>1634</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4">
        <f>'Art. 121'!AF1797</f>
        <v>2</v>
      </c>
      <c r="AE1872" s="95">
        <f t="shared" si="306"/>
        <v>5.3191489361702128E-2</v>
      </c>
      <c r="AF1872">
        <f t="shared" si="307"/>
        <v>1</v>
      </c>
      <c r="AG1872" s="92">
        <f t="shared" si="308"/>
        <v>1</v>
      </c>
      <c r="AH1872" s="96">
        <f t="shared" si="309"/>
        <v>1</v>
      </c>
      <c r="AI1872" s="97">
        <f t="shared" si="310"/>
        <v>2.5000000000000001E-2</v>
      </c>
      <c r="AJ1872" s="97">
        <f t="shared" si="311"/>
        <v>2.5000000000000001E-2</v>
      </c>
      <c r="AK1872" s="97">
        <f t="shared" si="312"/>
        <v>5.3191489361702128E-2</v>
      </c>
    </row>
    <row r="1873" spans="1:37" ht="25.4" customHeight="1" thickTop="1" thickBot="1" x14ac:dyDescent="0.3">
      <c r="A1873" s="323" t="s">
        <v>1635</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4">
        <f>'Art. 121'!AF1799</f>
        <v>2</v>
      </c>
      <c r="AE1873" s="95">
        <f t="shared" si="306"/>
        <v>5.3191489361702128E-2</v>
      </c>
      <c r="AF1873">
        <f t="shared" si="307"/>
        <v>1</v>
      </c>
      <c r="AG1873" s="92">
        <f t="shared" si="308"/>
        <v>1</v>
      </c>
      <c r="AH1873" s="96">
        <f t="shared" si="309"/>
        <v>1</v>
      </c>
      <c r="AI1873" s="97">
        <f t="shared" si="310"/>
        <v>2.5000000000000001E-2</v>
      </c>
      <c r="AJ1873" s="97">
        <f t="shared" si="311"/>
        <v>2.5000000000000001E-2</v>
      </c>
      <c r="AK1873" s="97">
        <f t="shared" si="312"/>
        <v>5.3191489361702128E-2</v>
      </c>
    </row>
    <row r="1874" spans="1:37" ht="25.4" customHeight="1" thickTop="1" thickBot="1" x14ac:dyDescent="0.3">
      <c r="A1874" s="323" t="s">
        <v>1636</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4">
        <f>'Art. 121'!AF1800</f>
        <v>2</v>
      </c>
      <c r="AE1874" s="95">
        <f t="shared" si="306"/>
        <v>5.3191489361702128E-2</v>
      </c>
      <c r="AF1874">
        <f t="shared" si="307"/>
        <v>1</v>
      </c>
      <c r="AG1874" s="92">
        <f t="shared" si="308"/>
        <v>1</v>
      </c>
      <c r="AH1874" s="96">
        <f t="shared" si="309"/>
        <v>1</v>
      </c>
      <c r="AI1874" s="97">
        <f t="shared" si="310"/>
        <v>2.5000000000000001E-2</v>
      </c>
      <c r="AJ1874" s="97">
        <f t="shared" si="311"/>
        <v>2.5000000000000001E-2</v>
      </c>
      <c r="AK1874" s="97">
        <f t="shared" si="312"/>
        <v>5.3191489361702128E-2</v>
      </c>
    </row>
    <row r="1875" spans="1:37" ht="25.4" customHeight="1" thickTop="1" thickBot="1" x14ac:dyDescent="0.3">
      <c r="A1875" s="323" t="s">
        <v>1637</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4">
        <f>'Art. 121'!AF1801</f>
        <v>2</v>
      </c>
      <c r="AE1875" s="95">
        <f t="shared" si="306"/>
        <v>5.3191489361702128E-2</v>
      </c>
      <c r="AF1875">
        <f t="shared" si="307"/>
        <v>1</v>
      </c>
      <c r="AG1875" s="92">
        <f t="shared" si="308"/>
        <v>1</v>
      </c>
      <c r="AH1875" s="96">
        <f t="shared" si="309"/>
        <v>1</v>
      </c>
      <c r="AI1875" s="97">
        <f t="shared" si="310"/>
        <v>2.5000000000000001E-2</v>
      </c>
      <c r="AJ1875" s="97">
        <f t="shared" si="311"/>
        <v>2.5000000000000001E-2</v>
      </c>
      <c r="AK1875" s="97">
        <f t="shared" si="312"/>
        <v>5.3191489361702128E-2</v>
      </c>
    </row>
    <row r="1876" spans="1:37" ht="25.4" customHeight="1" thickTop="1" thickBot="1" x14ac:dyDescent="0.3">
      <c r="A1876" s="323" t="s">
        <v>1638</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4">
        <f>'Art. 121'!AF1802</f>
        <v>2</v>
      </c>
      <c r="AE1876" s="95">
        <f t="shared" si="306"/>
        <v>5.3191489361702128E-2</v>
      </c>
      <c r="AF1876">
        <f t="shared" si="307"/>
        <v>1</v>
      </c>
      <c r="AG1876" s="92">
        <f t="shared" si="308"/>
        <v>1</v>
      </c>
      <c r="AH1876" s="96">
        <f t="shared" si="309"/>
        <v>1</v>
      </c>
      <c r="AI1876" s="97">
        <f t="shared" si="310"/>
        <v>2.5000000000000001E-2</v>
      </c>
      <c r="AJ1876" s="97">
        <f t="shared" si="311"/>
        <v>2.5000000000000001E-2</v>
      </c>
      <c r="AK1876" s="97">
        <f t="shared" si="312"/>
        <v>5.3191489361702128E-2</v>
      </c>
    </row>
    <row r="1877" spans="1:37" ht="25.4" customHeight="1" thickTop="1" thickBot="1" x14ac:dyDescent="0.3">
      <c r="A1877" s="323" t="s">
        <v>1639</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4">
        <f>'Art. 121'!AF1803</f>
        <v>2</v>
      </c>
      <c r="AE1877" s="95">
        <f t="shared" si="306"/>
        <v>5.3191489361702128E-2</v>
      </c>
      <c r="AF1877">
        <f t="shared" si="307"/>
        <v>1</v>
      </c>
      <c r="AG1877" s="92">
        <f t="shared" si="308"/>
        <v>1</v>
      </c>
      <c r="AH1877" s="96">
        <f t="shared" si="309"/>
        <v>1</v>
      </c>
      <c r="AI1877" s="97">
        <f t="shared" si="310"/>
        <v>2.5000000000000001E-2</v>
      </c>
      <c r="AJ1877" s="97">
        <f t="shared" si="311"/>
        <v>2.5000000000000001E-2</v>
      </c>
      <c r="AK1877" s="97">
        <f t="shared" si="312"/>
        <v>5.3191489361702128E-2</v>
      </c>
    </row>
    <row r="1878" spans="1:37" ht="25.4" customHeight="1" thickTop="1" thickBot="1" x14ac:dyDescent="0.3">
      <c r="A1878" s="323" t="s">
        <v>1640</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4">
        <f>'Art. 121'!AF1804</f>
        <v>2</v>
      </c>
      <c r="AE1878" s="95">
        <f t="shared" si="306"/>
        <v>5.3191489361702128E-2</v>
      </c>
      <c r="AF1878">
        <f t="shared" si="307"/>
        <v>1</v>
      </c>
      <c r="AG1878" s="92">
        <f t="shared" si="308"/>
        <v>1</v>
      </c>
      <c r="AH1878" s="96">
        <f t="shared" si="309"/>
        <v>1</v>
      </c>
      <c r="AI1878" s="97">
        <f t="shared" si="310"/>
        <v>2.5000000000000001E-2</v>
      </c>
      <c r="AJ1878" s="97">
        <f t="shared" si="311"/>
        <v>2.5000000000000001E-2</v>
      </c>
      <c r="AK1878" s="97">
        <f t="shared" si="312"/>
        <v>5.3191489361702128E-2</v>
      </c>
    </row>
    <row r="1879" spans="1:37" ht="25.4" customHeight="1" thickTop="1" thickBot="1" x14ac:dyDescent="0.3">
      <c r="A1879" s="323" t="s">
        <v>1641</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4">
        <f>'Art. 121'!AF1805</f>
        <v>2</v>
      </c>
      <c r="AE1879" s="95">
        <f t="shared" si="306"/>
        <v>5.3191489361702128E-2</v>
      </c>
      <c r="AF1879">
        <f t="shared" si="307"/>
        <v>1</v>
      </c>
      <c r="AG1879" s="92">
        <f t="shared" si="308"/>
        <v>1</v>
      </c>
      <c r="AH1879" s="96">
        <f t="shared" si="309"/>
        <v>1</v>
      </c>
      <c r="AI1879" s="97">
        <f t="shared" si="310"/>
        <v>2.5000000000000001E-2</v>
      </c>
      <c r="AJ1879" s="97">
        <f t="shared" si="311"/>
        <v>2.5000000000000001E-2</v>
      </c>
      <c r="AK1879" s="97">
        <f t="shared" si="312"/>
        <v>5.3191489361702128E-2</v>
      </c>
    </row>
    <row r="1880" spans="1:37" ht="25.4" customHeight="1" thickTop="1" thickBot="1" x14ac:dyDescent="0.3">
      <c r="A1880" s="323" t="s">
        <v>1642</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4">
        <f>'Art. 121'!AF1806</f>
        <v>2</v>
      </c>
      <c r="AE1880" s="95">
        <f t="shared" si="306"/>
        <v>5.3191489361702128E-2</v>
      </c>
      <c r="AF1880">
        <f t="shared" si="307"/>
        <v>1</v>
      </c>
      <c r="AG1880" s="92">
        <f t="shared" si="308"/>
        <v>1</v>
      </c>
      <c r="AH1880" s="96">
        <f t="shared" si="309"/>
        <v>1</v>
      </c>
      <c r="AI1880" s="97">
        <f t="shared" si="310"/>
        <v>2.5000000000000001E-2</v>
      </c>
      <c r="AJ1880" s="97">
        <f t="shared" si="311"/>
        <v>2.5000000000000001E-2</v>
      </c>
      <c r="AK1880" s="97">
        <f t="shared" si="312"/>
        <v>5.3191489361702128E-2</v>
      </c>
    </row>
    <row r="1881" spans="1:37" ht="25.4" customHeight="1" thickTop="1" thickBot="1" x14ac:dyDescent="0.3">
      <c r="A1881" s="323" t="s">
        <v>1643</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4">
        <f>'Art. 121'!AF1807</f>
        <v>2</v>
      </c>
      <c r="AE1881" s="95">
        <f t="shared" si="306"/>
        <v>5.3191489361702128E-2</v>
      </c>
      <c r="AF1881">
        <f t="shared" si="307"/>
        <v>1</v>
      </c>
      <c r="AG1881" s="92">
        <f t="shared" si="308"/>
        <v>1</v>
      </c>
      <c r="AH1881" s="96">
        <f t="shared" si="309"/>
        <v>1</v>
      </c>
      <c r="AI1881" s="97">
        <f t="shared" si="310"/>
        <v>2.5000000000000001E-2</v>
      </c>
      <c r="AJ1881" s="97">
        <f t="shared" si="311"/>
        <v>2.5000000000000001E-2</v>
      </c>
      <c r="AK1881" s="97">
        <f t="shared" si="312"/>
        <v>5.3191489361702128E-2</v>
      </c>
    </row>
    <row r="1882" spans="1:37" ht="25.4" customHeight="1" thickTop="1" x14ac:dyDescent="0.25">
      <c r="A1882" s="321" t="s">
        <v>2161</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5">
        <f>SUM(AE1842:AE1881)</f>
        <v>2.1276595744680842</v>
      </c>
      <c r="AF1882" s="65"/>
      <c r="AG1882" s="98">
        <f>SUM(AG1842:AG1881)</f>
        <v>40</v>
      </c>
      <c r="AH1882" s="99"/>
      <c r="AI1882" s="100"/>
      <c r="AJ1882" s="100"/>
      <c r="AK1882" s="100"/>
    </row>
    <row r="1883" spans="1:37" ht="25.4" customHeight="1" x14ac:dyDescent="0.25">
      <c r="A1883" s="308" t="s">
        <v>2162</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5">
        <f>AE1882/$AE$23*100</f>
        <v>99.999999999999957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2" t="s">
        <v>111</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11" t="s">
        <v>99</v>
      </c>
      <c r="AE1885" s="112" t="s">
        <v>9</v>
      </c>
      <c r="AF1885" s="92" t="s">
        <v>1988</v>
      </c>
      <c r="AG1885" s="92" t="s">
        <v>1989</v>
      </c>
      <c r="AH1885" s="92" t="s">
        <v>1990</v>
      </c>
      <c r="AI1885" s="93" t="s">
        <v>1991</v>
      </c>
      <c r="AJ1885" s="92"/>
      <c r="AK1885" s="93" t="s">
        <v>1992</v>
      </c>
    </row>
    <row r="1886" spans="1:37" ht="25.4" customHeight="1" thickTop="1" thickBot="1" x14ac:dyDescent="0.3">
      <c r="A1886" s="323" t="s">
        <v>1644</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4">
        <f>'Art. 121'!AF1810</f>
        <v>2</v>
      </c>
      <c r="AE1886" s="95">
        <f>IF(AG1886=1,AK1886,AG1886)</f>
        <v>0.42553191489361702</v>
      </c>
      <c r="AF1886">
        <f>AD1886/2</f>
        <v>1</v>
      </c>
      <c r="AG1886" s="92">
        <f>IF(AND(AF1886&gt;=0,AF1886&lt;=1),1,"No aplica")</f>
        <v>1</v>
      </c>
      <c r="AH1886" s="96">
        <f>AD1886/(AG1886*2)</f>
        <v>1</v>
      </c>
      <c r="AI1886" s="97">
        <f>IF(AG1886=1,AG1886/$AG$1891,"No aplica")</f>
        <v>0.2</v>
      </c>
      <c r="AJ1886" s="97">
        <f>AF1886*AI1886</f>
        <v>0.2</v>
      </c>
      <c r="AK1886" s="97">
        <f>AJ1886*$AE$23</f>
        <v>0.42553191489361702</v>
      </c>
    </row>
    <row r="1887" spans="1:37" ht="25.4" customHeight="1" thickTop="1" thickBot="1" x14ac:dyDescent="0.3">
      <c r="A1887" s="323" t="s">
        <v>1645</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4">
        <f>'Art. 121'!AF1811</f>
        <v>2</v>
      </c>
      <c r="AE1887" s="95">
        <f>IF(AG1887=1,AK1887,AG1887)</f>
        <v>0.42553191489361702</v>
      </c>
      <c r="AF1887">
        <f>AD1887/2</f>
        <v>1</v>
      </c>
      <c r="AG1887" s="92">
        <f>IF(AND(AF1887&gt;=0,AF1887&lt;=1),1,"No aplica")</f>
        <v>1</v>
      </c>
      <c r="AH1887" s="96">
        <f>AD1887/(AG1887*2)</f>
        <v>1</v>
      </c>
      <c r="AI1887" s="97">
        <f>IF(AG1887=1,AG1887/$AG$1891,"No aplica")</f>
        <v>0.2</v>
      </c>
      <c r="AJ1887" s="97">
        <f>AF1887*AI1887</f>
        <v>0.2</v>
      </c>
      <c r="AK1887" s="97">
        <f>AJ1887*$AE$23</f>
        <v>0.42553191489361702</v>
      </c>
    </row>
    <row r="1888" spans="1:37" ht="25.4" customHeight="1" thickTop="1" thickBot="1" x14ac:dyDescent="0.3">
      <c r="A1888" s="323" t="s">
        <v>1646</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4">
        <f>'Art. 121'!AF1812</f>
        <v>2</v>
      </c>
      <c r="AE1888" s="95">
        <f>IF(AG1888=1,AK1888,AG1888)</f>
        <v>0.42553191489361702</v>
      </c>
      <c r="AF1888">
        <f>AD1888/2</f>
        <v>1</v>
      </c>
      <c r="AG1888" s="92">
        <f>IF(AND(AF1888&gt;=0,AF1888&lt;=1),1,"No aplica")</f>
        <v>1</v>
      </c>
      <c r="AH1888" s="96">
        <f>AD1888/(AG1888*2)</f>
        <v>1</v>
      </c>
      <c r="AI1888" s="97">
        <f>IF(AG1888=1,AG1888/$AG$1891,"No aplica")</f>
        <v>0.2</v>
      </c>
      <c r="AJ1888" s="97">
        <f>AF1888*AI1888</f>
        <v>0.2</v>
      </c>
      <c r="AK1888" s="97">
        <f>AJ1888*$AE$23</f>
        <v>0.42553191489361702</v>
      </c>
    </row>
    <row r="1889" spans="1:37" ht="25.4" customHeight="1" thickTop="1" thickBot="1" x14ac:dyDescent="0.3">
      <c r="A1889" s="323" t="s">
        <v>1647</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4">
        <f>'Art. 121'!AF1813</f>
        <v>2</v>
      </c>
      <c r="AE1889" s="95">
        <f>IF(AG1889=1,AK1889,AG1889)</f>
        <v>0.42553191489361702</v>
      </c>
      <c r="AF1889">
        <f>AD1889/2</f>
        <v>1</v>
      </c>
      <c r="AG1889" s="92">
        <f>IF(AND(AF1889&gt;=0,AF1889&lt;=1),1,"No aplica")</f>
        <v>1</v>
      </c>
      <c r="AH1889" s="96">
        <f>AD1889/(AG1889*2)</f>
        <v>1</v>
      </c>
      <c r="AI1889" s="97">
        <f>IF(AG1889=1,AG1889/$AG$1891,"No aplica")</f>
        <v>0.2</v>
      </c>
      <c r="AJ1889" s="97">
        <f>AF1889*AI1889</f>
        <v>0.2</v>
      </c>
      <c r="AK1889" s="97">
        <f>AJ1889*$AE$23</f>
        <v>0.42553191489361702</v>
      </c>
    </row>
    <row r="1890" spans="1:37" ht="25.4" customHeight="1" thickTop="1" thickBot="1" x14ac:dyDescent="0.3">
      <c r="A1890" s="323" t="s">
        <v>1648</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4">
        <f>'Art. 121'!AF1814</f>
        <v>2</v>
      </c>
      <c r="AE1890" s="95">
        <f>IF(AG1890=1,AK1890,AG1890)</f>
        <v>0.42553191489361702</v>
      </c>
      <c r="AF1890">
        <f>AD1890/2</f>
        <v>1</v>
      </c>
      <c r="AG1890" s="92">
        <f>IF(AND(AF1890&gt;=0,AF1890&lt;=1),1,"No aplica")</f>
        <v>1</v>
      </c>
      <c r="AH1890" s="96">
        <f>AD1890/(AG1890*2)</f>
        <v>1</v>
      </c>
      <c r="AI1890" s="97">
        <f>IF(AG1890=1,AG1890/$AG$1891,"No aplica")</f>
        <v>0.2</v>
      </c>
      <c r="AJ1890" s="97">
        <f>AF1890*AI1890</f>
        <v>0.2</v>
      </c>
      <c r="AK1890" s="97">
        <f>AJ1890*$AE$23</f>
        <v>0.42553191489361702</v>
      </c>
    </row>
    <row r="1891" spans="1:37" ht="25.4" customHeight="1" thickTop="1" x14ac:dyDescent="0.25">
      <c r="A1891" s="321" t="s">
        <v>2163</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5">
        <f>SUM(AE1884:AE1890)</f>
        <v>2.1276595744680851</v>
      </c>
      <c r="AF1891" s="65"/>
      <c r="AG1891" s="98">
        <f>SUM(AG1886:AG1890)</f>
        <v>5</v>
      </c>
      <c r="AH1891" s="99"/>
      <c r="AI1891" s="100"/>
      <c r="AJ1891" s="100"/>
      <c r="AK1891" s="100"/>
    </row>
    <row r="1892" spans="1:37" ht="25.4" customHeight="1" x14ac:dyDescent="0.25">
      <c r="A1892" s="308" t="s">
        <v>2164</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1649</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2" t="s">
        <v>76</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69" t="s">
        <v>99</v>
      </c>
      <c r="AE1898" s="113" t="s">
        <v>9</v>
      </c>
      <c r="AF1898" s="92" t="s">
        <v>1988</v>
      </c>
      <c r="AG1898" s="92" t="s">
        <v>1989</v>
      </c>
      <c r="AH1898" s="92" t="s">
        <v>1990</v>
      </c>
      <c r="AI1898" s="93" t="s">
        <v>1991</v>
      </c>
      <c r="AJ1898" s="92"/>
      <c r="AK1898" s="93" t="s">
        <v>1992</v>
      </c>
    </row>
    <row r="1899" spans="1:37" ht="25.4" customHeight="1" thickTop="1" thickBot="1" x14ac:dyDescent="0.3">
      <c r="A1899" s="284" t="s">
        <v>1061</v>
      </c>
      <c r="B1899" s="284"/>
      <c r="C1899" s="284"/>
      <c r="D1899" s="284"/>
      <c r="E1899" s="284"/>
      <c r="F1899" s="284"/>
      <c r="G1899" s="284"/>
      <c r="H1899" s="284"/>
      <c r="I1899" s="284"/>
      <c r="J1899" s="284"/>
      <c r="K1899" s="284"/>
      <c r="L1899" s="284"/>
      <c r="M1899" s="284"/>
      <c r="N1899" s="284"/>
      <c r="O1899" s="284"/>
      <c r="P1899" s="284"/>
      <c r="Q1899" s="284"/>
      <c r="R1899" s="284"/>
      <c r="S1899" s="284"/>
      <c r="T1899" s="284"/>
      <c r="U1899" s="284"/>
      <c r="V1899" s="284"/>
      <c r="W1899" s="284"/>
      <c r="X1899" s="284"/>
      <c r="Y1899" s="284"/>
      <c r="Z1899" s="284"/>
      <c r="AA1899" s="284"/>
      <c r="AB1899" s="284"/>
      <c r="AC1899" s="284"/>
      <c r="AD1899" s="94">
        <f>'Art. 121'!AF1823</f>
        <v>2</v>
      </c>
      <c r="AE1899" s="95">
        <f t="shared" ref="AE1899:AE1909" si="313">IF(AG1899=1,AK1899,AG1899)</f>
        <v>0.19342359767891684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0.19342359767891684</v>
      </c>
    </row>
    <row r="1900" spans="1:37" ht="25.4" customHeight="1" thickTop="1" thickBot="1" x14ac:dyDescent="0.3">
      <c r="A1900" s="284" t="s">
        <v>1063</v>
      </c>
      <c r="B1900" s="284"/>
      <c r="C1900" s="284"/>
      <c r="D1900" s="284"/>
      <c r="E1900" s="284"/>
      <c r="F1900" s="284"/>
      <c r="G1900" s="284"/>
      <c r="H1900" s="284"/>
      <c r="I1900" s="284"/>
      <c r="J1900" s="284"/>
      <c r="K1900" s="284"/>
      <c r="L1900" s="284"/>
      <c r="M1900" s="284"/>
      <c r="N1900" s="284"/>
      <c r="O1900" s="284"/>
      <c r="P1900" s="284"/>
      <c r="Q1900" s="284"/>
      <c r="R1900" s="284"/>
      <c r="S1900" s="284"/>
      <c r="T1900" s="284"/>
      <c r="U1900" s="284"/>
      <c r="V1900" s="284"/>
      <c r="W1900" s="284"/>
      <c r="X1900" s="284"/>
      <c r="Y1900" s="284"/>
      <c r="Z1900" s="284"/>
      <c r="AA1900" s="284"/>
      <c r="AB1900" s="284"/>
      <c r="AC1900" s="284"/>
      <c r="AD1900" s="94">
        <f>'Art. 121'!AF1824</f>
        <v>2</v>
      </c>
      <c r="AE1900" s="95">
        <f t="shared" si="313"/>
        <v>0.19342359767891684</v>
      </c>
      <c r="AF1900">
        <f t="shared" si="314"/>
        <v>1</v>
      </c>
      <c r="AG1900" s="92">
        <f t="shared" si="315"/>
        <v>1</v>
      </c>
      <c r="AH1900" s="96">
        <f t="shared" si="316"/>
        <v>1</v>
      </c>
      <c r="AI1900" s="97">
        <f t="shared" si="317"/>
        <v>9.0909090909090912E-2</v>
      </c>
      <c r="AJ1900" s="97">
        <f t="shared" si="318"/>
        <v>9.0909090909090912E-2</v>
      </c>
      <c r="AK1900" s="97">
        <f t="shared" si="319"/>
        <v>0.19342359767891684</v>
      </c>
    </row>
    <row r="1901" spans="1:37" ht="25.4" customHeight="1" thickTop="1" thickBot="1" x14ac:dyDescent="0.3">
      <c r="A1901" s="284" t="s">
        <v>1653</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94">
        <f>'Art. 121'!AF1825</f>
        <v>2</v>
      </c>
      <c r="AE1901" s="95">
        <f t="shared" si="313"/>
        <v>0.19342359767891684</v>
      </c>
      <c r="AF1901">
        <f t="shared" si="314"/>
        <v>1</v>
      </c>
      <c r="AG1901" s="92">
        <f t="shared" si="315"/>
        <v>1</v>
      </c>
      <c r="AH1901" s="96">
        <f t="shared" si="316"/>
        <v>1</v>
      </c>
      <c r="AI1901" s="97">
        <f t="shared" si="317"/>
        <v>9.0909090909090912E-2</v>
      </c>
      <c r="AJ1901" s="97">
        <f t="shared" si="318"/>
        <v>9.0909090909090912E-2</v>
      </c>
      <c r="AK1901" s="97">
        <f t="shared" si="319"/>
        <v>0.19342359767891684</v>
      </c>
    </row>
    <row r="1902" spans="1:37" ht="25.4" customHeight="1" thickTop="1" thickBot="1" x14ac:dyDescent="0.3">
      <c r="A1902" s="284" t="s">
        <v>1655</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94">
        <f>'Art. 121'!AF1826</f>
        <v>2</v>
      </c>
      <c r="AE1902" s="95">
        <f t="shared" si="313"/>
        <v>0.19342359767891684</v>
      </c>
      <c r="AF1902">
        <f t="shared" si="314"/>
        <v>1</v>
      </c>
      <c r="AG1902" s="92">
        <f t="shared" si="315"/>
        <v>1</v>
      </c>
      <c r="AH1902" s="96">
        <f t="shared" si="316"/>
        <v>1</v>
      </c>
      <c r="AI1902" s="97">
        <f t="shared" si="317"/>
        <v>9.0909090909090912E-2</v>
      </c>
      <c r="AJ1902" s="97">
        <f t="shared" si="318"/>
        <v>9.0909090909090912E-2</v>
      </c>
      <c r="AK1902" s="97">
        <f t="shared" si="319"/>
        <v>0.19342359767891684</v>
      </c>
    </row>
    <row r="1903" spans="1:37" ht="25.4" customHeight="1" thickTop="1" thickBot="1" x14ac:dyDescent="0.3">
      <c r="A1903" s="279" t="s">
        <v>1657</v>
      </c>
      <c r="B1903" s="279"/>
      <c r="C1903" s="279"/>
      <c r="D1903" s="279"/>
      <c r="E1903" s="279"/>
      <c r="F1903" s="279"/>
      <c r="G1903" s="279"/>
      <c r="H1903" s="279"/>
      <c r="I1903" s="279"/>
      <c r="J1903" s="279"/>
      <c r="K1903" s="279"/>
      <c r="L1903" s="279"/>
      <c r="M1903" s="279"/>
      <c r="N1903" s="279"/>
      <c r="O1903" s="279"/>
      <c r="P1903" s="279"/>
      <c r="Q1903" s="279"/>
      <c r="R1903" s="279"/>
      <c r="S1903" s="279"/>
      <c r="T1903" s="279"/>
      <c r="U1903" s="279"/>
      <c r="V1903" s="279"/>
      <c r="W1903" s="279"/>
      <c r="X1903" s="279"/>
      <c r="Y1903" s="279"/>
      <c r="Z1903" s="279"/>
      <c r="AA1903" s="279"/>
      <c r="AB1903" s="279"/>
      <c r="AC1903" s="279"/>
      <c r="AD1903" s="94">
        <f>'Art. 121'!AF1827</f>
        <v>2</v>
      </c>
      <c r="AE1903" s="95">
        <f t="shared" si="313"/>
        <v>0.19342359767891684</v>
      </c>
      <c r="AF1903">
        <f t="shared" si="314"/>
        <v>1</v>
      </c>
      <c r="AG1903" s="92">
        <f t="shared" si="315"/>
        <v>1</v>
      </c>
      <c r="AH1903" s="96">
        <f t="shared" si="316"/>
        <v>1</v>
      </c>
      <c r="AI1903" s="97">
        <f t="shared" si="317"/>
        <v>9.0909090909090912E-2</v>
      </c>
      <c r="AJ1903" s="97">
        <f t="shared" si="318"/>
        <v>9.0909090909090912E-2</v>
      </c>
      <c r="AK1903" s="97">
        <f t="shared" si="319"/>
        <v>0.19342359767891684</v>
      </c>
    </row>
    <row r="1904" spans="1:37" ht="25.4" customHeight="1" thickTop="1" thickBot="1" x14ac:dyDescent="0.3">
      <c r="A1904" s="279" t="s">
        <v>2165</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94">
        <f>'Art. 121'!AF1828</f>
        <v>2</v>
      </c>
      <c r="AE1904" s="95">
        <f t="shared" si="313"/>
        <v>0.19342359767891684</v>
      </c>
      <c r="AF1904">
        <f t="shared" si="314"/>
        <v>1</v>
      </c>
      <c r="AG1904" s="92">
        <f t="shared" si="315"/>
        <v>1</v>
      </c>
      <c r="AH1904" s="96">
        <f t="shared" si="316"/>
        <v>1</v>
      </c>
      <c r="AI1904" s="97">
        <f t="shared" si="317"/>
        <v>9.0909090909090912E-2</v>
      </c>
      <c r="AJ1904" s="97">
        <f t="shared" si="318"/>
        <v>9.0909090909090912E-2</v>
      </c>
      <c r="AK1904" s="97">
        <f t="shared" si="319"/>
        <v>0.19342359767891684</v>
      </c>
    </row>
    <row r="1905" spans="1:37" ht="25.4" customHeight="1" thickTop="1" thickBot="1" x14ac:dyDescent="0.3">
      <c r="A1905" s="284" t="s">
        <v>1660</v>
      </c>
      <c r="B1905" s="284"/>
      <c r="C1905" s="284"/>
      <c r="D1905" s="284"/>
      <c r="E1905" s="284"/>
      <c r="F1905" s="284"/>
      <c r="G1905" s="284"/>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94">
        <f>'Art. 121'!AF1829</f>
        <v>2</v>
      </c>
      <c r="AE1905" s="95">
        <f t="shared" si="313"/>
        <v>0.19342359767891684</v>
      </c>
      <c r="AF1905">
        <f t="shared" si="314"/>
        <v>1</v>
      </c>
      <c r="AG1905" s="92">
        <f t="shared" si="315"/>
        <v>1</v>
      </c>
      <c r="AH1905" s="96">
        <f t="shared" si="316"/>
        <v>1</v>
      </c>
      <c r="AI1905" s="97">
        <f t="shared" si="317"/>
        <v>9.0909090909090912E-2</v>
      </c>
      <c r="AJ1905" s="97">
        <f t="shared" si="318"/>
        <v>9.0909090909090912E-2</v>
      </c>
      <c r="AK1905" s="97">
        <f t="shared" si="319"/>
        <v>0.19342359767891684</v>
      </c>
    </row>
    <row r="1906" spans="1:37" ht="25.4" customHeight="1" thickTop="1" thickBot="1" x14ac:dyDescent="0.3">
      <c r="A1906" s="284" t="s">
        <v>1662</v>
      </c>
      <c r="B1906" s="284"/>
      <c r="C1906" s="284"/>
      <c r="D1906" s="284"/>
      <c r="E1906" s="284"/>
      <c r="F1906" s="284"/>
      <c r="G1906" s="284"/>
      <c r="H1906" s="284"/>
      <c r="I1906" s="284"/>
      <c r="J1906" s="284"/>
      <c r="K1906" s="284"/>
      <c r="L1906" s="284"/>
      <c r="M1906" s="284"/>
      <c r="N1906" s="284"/>
      <c r="O1906" s="284"/>
      <c r="P1906" s="284"/>
      <c r="Q1906" s="284"/>
      <c r="R1906" s="284"/>
      <c r="S1906" s="284"/>
      <c r="T1906" s="284"/>
      <c r="U1906" s="284"/>
      <c r="V1906" s="284"/>
      <c r="W1906" s="284"/>
      <c r="X1906" s="284"/>
      <c r="Y1906" s="284"/>
      <c r="Z1906" s="284"/>
      <c r="AA1906" s="284"/>
      <c r="AB1906" s="284"/>
      <c r="AC1906" s="284"/>
      <c r="AD1906" s="94">
        <f>'Art. 121'!AF1830</f>
        <v>2</v>
      </c>
      <c r="AE1906" s="95">
        <f t="shared" si="313"/>
        <v>0.19342359767891684</v>
      </c>
      <c r="AF1906">
        <f t="shared" si="314"/>
        <v>1</v>
      </c>
      <c r="AG1906" s="92">
        <f t="shared" si="315"/>
        <v>1</v>
      </c>
      <c r="AH1906" s="96">
        <f t="shared" si="316"/>
        <v>1</v>
      </c>
      <c r="AI1906" s="97">
        <f t="shared" si="317"/>
        <v>9.0909090909090912E-2</v>
      </c>
      <c r="AJ1906" s="97">
        <f t="shared" si="318"/>
        <v>9.0909090909090912E-2</v>
      </c>
      <c r="AK1906" s="97">
        <f t="shared" si="319"/>
        <v>0.19342359767891684</v>
      </c>
    </row>
    <row r="1907" spans="1:37" ht="25.4" customHeight="1" thickTop="1" thickBot="1" x14ac:dyDescent="0.3">
      <c r="A1907" s="284" t="s">
        <v>1664</v>
      </c>
      <c r="B1907" s="284"/>
      <c r="C1907" s="284"/>
      <c r="D1907" s="284"/>
      <c r="E1907" s="284"/>
      <c r="F1907" s="284"/>
      <c r="G1907" s="284"/>
      <c r="H1907" s="284"/>
      <c r="I1907" s="284"/>
      <c r="J1907" s="284"/>
      <c r="K1907" s="284"/>
      <c r="L1907" s="284"/>
      <c r="M1907" s="284"/>
      <c r="N1907" s="284"/>
      <c r="O1907" s="284"/>
      <c r="P1907" s="284"/>
      <c r="Q1907" s="284"/>
      <c r="R1907" s="284"/>
      <c r="S1907" s="284"/>
      <c r="T1907" s="284"/>
      <c r="U1907" s="284"/>
      <c r="V1907" s="284"/>
      <c r="W1907" s="284"/>
      <c r="X1907" s="284"/>
      <c r="Y1907" s="284"/>
      <c r="Z1907" s="284"/>
      <c r="AA1907" s="284"/>
      <c r="AB1907" s="284"/>
      <c r="AC1907" s="284"/>
      <c r="AD1907" s="94">
        <f>'Art. 121'!AF1831</f>
        <v>2</v>
      </c>
      <c r="AE1907" s="95">
        <f t="shared" si="313"/>
        <v>0.19342359767891684</v>
      </c>
      <c r="AF1907">
        <f t="shared" si="314"/>
        <v>1</v>
      </c>
      <c r="AG1907" s="92">
        <f t="shared" si="315"/>
        <v>1</v>
      </c>
      <c r="AH1907" s="96">
        <f t="shared" si="316"/>
        <v>1</v>
      </c>
      <c r="AI1907" s="97">
        <f t="shared" si="317"/>
        <v>9.0909090909090912E-2</v>
      </c>
      <c r="AJ1907" s="97">
        <f t="shared" si="318"/>
        <v>9.0909090909090912E-2</v>
      </c>
      <c r="AK1907" s="97">
        <f t="shared" si="319"/>
        <v>0.19342359767891684</v>
      </c>
    </row>
    <row r="1908" spans="1:37" ht="25.4" customHeight="1" thickTop="1" thickBot="1" x14ac:dyDescent="0.3">
      <c r="A1908" s="284" t="s">
        <v>1666</v>
      </c>
      <c r="B1908" s="284"/>
      <c r="C1908" s="284"/>
      <c r="D1908" s="284"/>
      <c r="E1908" s="284"/>
      <c r="F1908" s="284"/>
      <c r="G1908" s="284"/>
      <c r="H1908" s="284"/>
      <c r="I1908" s="284"/>
      <c r="J1908" s="284"/>
      <c r="K1908" s="284"/>
      <c r="L1908" s="284"/>
      <c r="M1908" s="284"/>
      <c r="N1908" s="284"/>
      <c r="O1908" s="284"/>
      <c r="P1908" s="284"/>
      <c r="Q1908" s="284"/>
      <c r="R1908" s="284"/>
      <c r="S1908" s="284"/>
      <c r="T1908" s="284"/>
      <c r="U1908" s="284"/>
      <c r="V1908" s="284"/>
      <c r="W1908" s="284"/>
      <c r="X1908" s="284"/>
      <c r="Y1908" s="284"/>
      <c r="Z1908" s="284"/>
      <c r="AA1908" s="284"/>
      <c r="AB1908" s="284"/>
      <c r="AC1908" s="284"/>
      <c r="AD1908" s="94">
        <f>'Art. 121'!AF1832</f>
        <v>2</v>
      </c>
      <c r="AE1908" s="95">
        <f t="shared" si="313"/>
        <v>0.19342359767891684</v>
      </c>
      <c r="AF1908">
        <f t="shared" si="314"/>
        <v>1</v>
      </c>
      <c r="AG1908" s="92">
        <f t="shared" si="315"/>
        <v>1</v>
      </c>
      <c r="AH1908" s="96">
        <f t="shared" si="316"/>
        <v>1</v>
      </c>
      <c r="AI1908" s="97">
        <f t="shared" si="317"/>
        <v>9.0909090909090912E-2</v>
      </c>
      <c r="AJ1908" s="97">
        <f t="shared" si="318"/>
        <v>9.0909090909090912E-2</v>
      </c>
      <c r="AK1908" s="97">
        <f t="shared" si="319"/>
        <v>0.19342359767891684</v>
      </c>
    </row>
    <row r="1909" spans="1:37" ht="25.4" customHeight="1" thickTop="1" thickBot="1" x14ac:dyDescent="0.3">
      <c r="A1909" s="284" t="s">
        <v>1668</v>
      </c>
      <c r="B1909" s="284"/>
      <c r="C1909" s="284"/>
      <c r="D1909" s="284"/>
      <c r="E1909" s="284"/>
      <c r="F1909" s="284"/>
      <c r="G1909" s="284"/>
      <c r="H1909" s="284"/>
      <c r="I1909" s="284"/>
      <c r="J1909" s="284"/>
      <c r="K1909" s="284"/>
      <c r="L1909" s="284"/>
      <c r="M1909" s="284"/>
      <c r="N1909" s="284"/>
      <c r="O1909" s="284"/>
      <c r="P1909" s="284"/>
      <c r="Q1909" s="284"/>
      <c r="R1909" s="284"/>
      <c r="S1909" s="284"/>
      <c r="T1909" s="284"/>
      <c r="U1909" s="284"/>
      <c r="V1909" s="284"/>
      <c r="W1909" s="284"/>
      <c r="X1909" s="284"/>
      <c r="Y1909" s="284"/>
      <c r="Z1909" s="284"/>
      <c r="AA1909" s="284"/>
      <c r="AB1909" s="284"/>
      <c r="AC1909" s="284"/>
      <c r="AD1909" s="94">
        <f>'Art. 121'!AF1833</f>
        <v>2</v>
      </c>
      <c r="AE1909" s="95">
        <f t="shared" si="313"/>
        <v>0.19342359767891684</v>
      </c>
      <c r="AF1909">
        <f t="shared" si="314"/>
        <v>1</v>
      </c>
      <c r="AG1909" s="92">
        <f t="shared" si="315"/>
        <v>1</v>
      </c>
      <c r="AH1909" s="96">
        <f t="shared" si="316"/>
        <v>1</v>
      </c>
      <c r="AI1909" s="97">
        <f t="shared" si="317"/>
        <v>9.0909090909090912E-2</v>
      </c>
      <c r="AJ1909" s="97">
        <f t="shared" si="318"/>
        <v>9.0909090909090912E-2</v>
      </c>
      <c r="AK1909" s="97">
        <f t="shared" si="319"/>
        <v>0.19342359767891684</v>
      </c>
    </row>
    <row r="1910" spans="1:37" ht="25.4" customHeight="1" thickTop="1" x14ac:dyDescent="0.25">
      <c r="A1910" s="321" t="s">
        <v>2166</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5">
        <f>SUM(AE1899:AE1909)</f>
        <v>2.1276595744680855</v>
      </c>
      <c r="AF1910" s="65"/>
      <c r="AG1910" s="98">
        <f>SUM(AG1899:AG1909)</f>
        <v>11</v>
      </c>
      <c r="AH1910" s="99"/>
      <c r="AI1910" s="100"/>
      <c r="AJ1910" s="100"/>
      <c r="AK1910" s="100"/>
    </row>
    <row r="1911" spans="1:37" ht="25.4" customHeight="1" x14ac:dyDescent="0.25">
      <c r="A1911" s="308" t="s">
        <v>2167</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2" t="s">
        <v>76</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11" t="s">
        <v>99</v>
      </c>
      <c r="AE1913" s="112" t="s">
        <v>9</v>
      </c>
      <c r="AF1913" s="92" t="s">
        <v>1988</v>
      </c>
      <c r="AG1913" s="92" t="s">
        <v>1989</v>
      </c>
      <c r="AH1913" s="92" t="s">
        <v>1990</v>
      </c>
      <c r="AI1913" s="93" t="s">
        <v>1991</v>
      </c>
      <c r="AJ1913" s="92"/>
      <c r="AK1913" s="93" t="s">
        <v>1992</v>
      </c>
    </row>
    <row r="1914" spans="1:37" ht="25.4" customHeight="1" thickTop="1" thickBot="1" x14ac:dyDescent="0.3">
      <c r="A1914" s="284" t="s">
        <v>1670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94">
        <f>'Art. 121'!AF1836</f>
        <v>2</v>
      </c>
      <c r="AE1914" s="95">
        <f>IF(AG1914=1,AK1914,AG1914)</f>
        <v>0.42553191489361702</v>
      </c>
      <c r="AF1914">
        <f>AD1914/2</f>
        <v>1</v>
      </c>
      <c r="AG1914" s="92">
        <f>IF(AND(AF1914&gt;=0,AF1914&lt;=1),1,"No aplica")</f>
        <v>1</v>
      </c>
      <c r="AH1914" s="96">
        <f>AD1914/(AG1914*2)</f>
        <v>1</v>
      </c>
      <c r="AI1914" s="97">
        <f>IF(AG1914=1,AG1914/$AG$1919,"No aplica")</f>
        <v>0.2</v>
      </c>
      <c r="AJ1914" s="97">
        <f>AF1914*AI1914</f>
        <v>0.2</v>
      </c>
      <c r="AK1914" s="97">
        <f>AJ1914*$AE$23</f>
        <v>0.42553191489361702</v>
      </c>
    </row>
    <row r="1915" spans="1:37" ht="25.4" customHeight="1" thickTop="1" thickBot="1" x14ac:dyDescent="0.3">
      <c r="A1915" s="284" t="s">
        <v>1672</v>
      </c>
      <c r="B1915" s="284"/>
      <c r="C1915" s="284"/>
      <c r="D1915" s="284"/>
      <c r="E1915" s="284"/>
      <c r="F1915" s="284"/>
      <c r="G1915" s="284"/>
      <c r="H1915" s="284"/>
      <c r="I1915" s="284"/>
      <c r="J1915" s="284"/>
      <c r="K1915" s="284"/>
      <c r="L1915" s="284"/>
      <c r="M1915" s="284"/>
      <c r="N1915" s="284"/>
      <c r="O1915" s="284"/>
      <c r="P1915" s="284"/>
      <c r="Q1915" s="284"/>
      <c r="R1915" s="284"/>
      <c r="S1915" s="284"/>
      <c r="T1915" s="284"/>
      <c r="U1915" s="284"/>
      <c r="V1915" s="284"/>
      <c r="W1915" s="284"/>
      <c r="X1915" s="284"/>
      <c r="Y1915" s="284"/>
      <c r="Z1915" s="284"/>
      <c r="AA1915" s="284"/>
      <c r="AB1915" s="284"/>
      <c r="AC1915" s="284"/>
      <c r="AD1915" s="94">
        <f>'Art. 121'!AF1837</f>
        <v>2</v>
      </c>
      <c r="AE1915" s="95">
        <f>IF(AG1915=1,AK1915,AG1915)</f>
        <v>0.42553191489361702</v>
      </c>
      <c r="AF1915">
        <f>AD1915/2</f>
        <v>1</v>
      </c>
      <c r="AG1915" s="92">
        <f>IF(AND(AF1915&gt;=0,AF1915&lt;=1),1,"No aplica")</f>
        <v>1</v>
      </c>
      <c r="AH1915" s="96">
        <f>AD1915/(AG1915*2)</f>
        <v>1</v>
      </c>
      <c r="AI1915" s="97">
        <f>IF(AG1915=1,AG1915/$AG$1919,"No aplica")</f>
        <v>0.2</v>
      </c>
      <c r="AJ1915" s="97">
        <f>AF1915*AI1915</f>
        <v>0.2</v>
      </c>
      <c r="AK1915" s="97">
        <f>AJ1915*$AE$23</f>
        <v>0.42553191489361702</v>
      </c>
    </row>
    <row r="1916" spans="1:37" ht="25.4" customHeight="1" thickTop="1" thickBot="1" x14ac:dyDescent="0.3">
      <c r="A1916" s="284" t="s">
        <v>1674</v>
      </c>
      <c r="B1916" s="284"/>
      <c r="C1916" s="284"/>
      <c r="D1916" s="284"/>
      <c r="E1916" s="284"/>
      <c r="F1916" s="284"/>
      <c r="G1916" s="284"/>
      <c r="H1916" s="284"/>
      <c r="I1916" s="284"/>
      <c r="J1916" s="284"/>
      <c r="K1916" s="284"/>
      <c r="L1916" s="284"/>
      <c r="M1916" s="284"/>
      <c r="N1916" s="284"/>
      <c r="O1916" s="284"/>
      <c r="P1916" s="284"/>
      <c r="Q1916" s="284"/>
      <c r="R1916" s="284"/>
      <c r="S1916" s="284"/>
      <c r="T1916" s="284"/>
      <c r="U1916" s="284"/>
      <c r="V1916" s="284"/>
      <c r="W1916" s="284"/>
      <c r="X1916" s="284"/>
      <c r="Y1916" s="284"/>
      <c r="Z1916" s="284"/>
      <c r="AA1916" s="284"/>
      <c r="AB1916" s="284"/>
      <c r="AC1916" s="284"/>
      <c r="AD1916" s="94">
        <f>'Art. 121'!AF1838</f>
        <v>2</v>
      </c>
      <c r="AE1916" s="95">
        <f>IF(AG1916=1,AK1916,AG1916)</f>
        <v>0.42553191489361702</v>
      </c>
      <c r="AF1916">
        <f>AD1916/2</f>
        <v>1</v>
      </c>
      <c r="AG1916" s="92">
        <f>IF(AND(AF1916&gt;=0,AF1916&lt;=1),1,"No aplica")</f>
        <v>1</v>
      </c>
      <c r="AH1916" s="96">
        <f>AD1916/(AG1916*2)</f>
        <v>1</v>
      </c>
      <c r="AI1916" s="97">
        <f>IF(AG1916=1,AG1916/$AG$1919,"No aplica")</f>
        <v>0.2</v>
      </c>
      <c r="AJ1916" s="97">
        <f>AF1916*AI1916</f>
        <v>0.2</v>
      </c>
      <c r="AK1916" s="97">
        <f>AJ1916*$AE$23</f>
        <v>0.42553191489361702</v>
      </c>
    </row>
    <row r="1917" spans="1:37" ht="25.4" customHeight="1" thickTop="1" thickBot="1" x14ac:dyDescent="0.3">
      <c r="A1917" s="284" t="s">
        <v>1676</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94">
        <f>'Art. 121'!AF1839</f>
        <v>2</v>
      </c>
      <c r="AE1917" s="95">
        <f>IF(AG1917=1,AK1917,AG1917)</f>
        <v>0.42553191489361702</v>
      </c>
      <c r="AF1917">
        <f>AD1917/2</f>
        <v>1</v>
      </c>
      <c r="AG1917" s="92">
        <f>IF(AND(AF1917&gt;=0,AF1917&lt;=1),1,"No aplica")</f>
        <v>1</v>
      </c>
      <c r="AH1917" s="96">
        <f>AD1917/(AG1917*2)</f>
        <v>1</v>
      </c>
      <c r="AI1917" s="97">
        <f>IF(AG1917=1,AG1917/$AG$1919,"No aplica")</f>
        <v>0.2</v>
      </c>
      <c r="AJ1917" s="97">
        <f>AF1917*AI1917</f>
        <v>0.2</v>
      </c>
      <c r="AK1917" s="97">
        <f>AJ1917*$AE$23</f>
        <v>0.42553191489361702</v>
      </c>
    </row>
    <row r="1918" spans="1:37" ht="25.4" customHeight="1" thickTop="1" thickBot="1" x14ac:dyDescent="0.3">
      <c r="A1918" s="284" t="s">
        <v>1678</v>
      </c>
      <c r="B1918" s="284"/>
      <c r="C1918" s="284"/>
      <c r="D1918" s="284"/>
      <c r="E1918" s="284"/>
      <c r="F1918" s="284"/>
      <c r="G1918" s="284"/>
      <c r="H1918" s="284"/>
      <c r="I1918" s="284"/>
      <c r="J1918" s="284"/>
      <c r="K1918" s="284"/>
      <c r="L1918" s="284"/>
      <c r="M1918" s="284"/>
      <c r="N1918" s="284"/>
      <c r="O1918" s="284"/>
      <c r="P1918" s="284"/>
      <c r="Q1918" s="284"/>
      <c r="R1918" s="284"/>
      <c r="S1918" s="284"/>
      <c r="T1918" s="284"/>
      <c r="U1918" s="284"/>
      <c r="V1918" s="284"/>
      <c r="W1918" s="284"/>
      <c r="X1918" s="284"/>
      <c r="Y1918" s="284"/>
      <c r="Z1918" s="284"/>
      <c r="AA1918" s="284"/>
      <c r="AB1918" s="284"/>
      <c r="AC1918" s="284"/>
      <c r="AD1918" s="94">
        <f>'Art. 121'!AF1840</f>
        <v>2</v>
      </c>
      <c r="AE1918" s="95">
        <f>IF(AG1918=1,AK1918,AG1918)</f>
        <v>0.42553191489361702</v>
      </c>
      <c r="AF1918">
        <f>AD1918/2</f>
        <v>1</v>
      </c>
      <c r="AG1918" s="92">
        <f>IF(AND(AF1918&gt;=0,AF1918&lt;=1),1,"No aplica")</f>
        <v>1</v>
      </c>
      <c r="AH1918" s="96">
        <f>AD1918/(AG1918*2)</f>
        <v>1</v>
      </c>
      <c r="AI1918" s="97">
        <f>IF(AG1918=1,AG1918/$AG$1919,"No aplica")</f>
        <v>0.2</v>
      </c>
      <c r="AJ1918" s="97">
        <f>AF1918*AI1918</f>
        <v>0.2</v>
      </c>
      <c r="AK1918" s="97">
        <f>AJ1918*$AE$23</f>
        <v>0.42553191489361702</v>
      </c>
    </row>
    <row r="1919" spans="1:37" ht="25.4" customHeight="1" thickTop="1" x14ac:dyDescent="0.25">
      <c r="A1919" s="321" t="s">
        <v>2168</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5">
        <f>SUM(AE1912:AE1918)</f>
        <v>2.1276595744680851</v>
      </c>
      <c r="AF1919" s="65"/>
      <c r="AG1919" s="98">
        <f>SUM(AG1914:AG1918)</f>
        <v>5</v>
      </c>
      <c r="AH1919" s="99"/>
      <c r="AI1919" s="100"/>
      <c r="AJ1919" s="100"/>
      <c r="AK1919" s="100"/>
    </row>
    <row r="1920" spans="1:37" ht="25.4" customHeight="1" x14ac:dyDescent="0.25">
      <c r="A1920" s="308" t="s">
        <v>2169</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1679</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2" t="s">
        <v>76</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69" t="s">
        <v>99</v>
      </c>
      <c r="AE1926" s="113" t="s">
        <v>9</v>
      </c>
      <c r="AF1926" s="92" t="s">
        <v>1988</v>
      </c>
      <c r="AG1926" s="92" t="s">
        <v>1989</v>
      </c>
      <c r="AH1926" s="92" t="s">
        <v>1990</v>
      </c>
      <c r="AI1926" s="93" t="s">
        <v>1991</v>
      </c>
      <c r="AJ1926" s="92"/>
      <c r="AK1926" s="93" t="s">
        <v>1992</v>
      </c>
    </row>
    <row r="1927" spans="1:37" ht="25.4" customHeight="1" thickTop="1" thickBot="1" x14ac:dyDescent="0.3">
      <c r="A1927" s="323" t="s">
        <v>1681</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4">
        <f>'Art. 121'!AF1849</f>
        <v>2</v>
      </c>
      <c r="AE1927" s="95">
        <f t="shared" ref="AE1927:AE1943" si="320">IF(AG1927=1,AK1927,AG1927)</f>
        <v>0.12515644555694619</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0.12515644555694619</v>
      </c>
    </row>
    <row r="1928" spans="1:37" ht="25.4" customHeight="1" thickTop="1" thickBot="1" x14ac:dyDescent="0.3">
      <c r="A1928" s="323" t="s">
        <v>1682</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4">
        <f>'Art. 121'!AF1850</f>
        <v>2</v>
      </c>
      <c r="AE1928" s="95">
        <f t="shared" si="320"/>
        <v>0.12515644555694619</v>
      </c>
      <c r="AF1928">
        <f t="shared" si="321"/>
        <v>1</v>
      </c>
      <c r="AG1928" s="92">
        <f t="shared" si="322"/>
        <v>1</v>
      </c>
      <c r="AH1928" s="96">
        <f t="shared" si="323"/>
        <v>1</v>
      </c>
      <c r="AI1928" s="97">
        <f t="shared" si="324"/>
        <v>5.8823529411764705E-2</v>
      </c>
      <c r="AJ1928" s="97">
        <f t="shared" si="325"/>
        <v>5.8823529411764705E-2</v>
      </c>
      <c r="AK1928" s="97">
        <f t="shared" si="326"/>
        <v>0.12515644555694619</v>
      </c>
    </row>
    <row r="1929" spans="1:37" ht="25.4" customHeight="1" thickTop="1" thickBot="1" x14ac:dyDescent="0.3">
      <c r="A1929" s="323" t="s">
        <v>1683</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4">
        <f>'Art. 121'!AF1851</f>
        <v>2</v>
      </c>
      <c r="AE1929" s="95">
        <f t="shared" si="320"/>
        <v>0.12515644555694619</v>
      </c>
      <c r="AF1929">
        <f t="shared" si="321"/>
        <v>1</v>
      </c>
      <c r="AG1929" s="92">
        <f t="shared" si="322"/>
        <v>1</v>
      </c>
      <c r="AH1929" s="96">
        <f t="shared" si="323"/>
        <v>1</v>
      </c>
      <c r="AI1929" s="97">
        <f t="shared" si="324"/>
        <v>5.8823529411764705E-2</v>
      </c>
      <c r="AJ1929" s="97">
        <f t="shared" si="325"/>
        <v>5.8823529411764705E-2</v>
      </c>
      <c r="AK1929" s="97">
        <f t="shared" si="326"/>
        <v>0.12515644555694619</v>
      </c>
    </row>
    <row r="1930" spans="1:37" ht="25.4" customHeight="1" thickTop="1" thickBot="1" x14ac:dyDescent="0.3">
      <c r="A1930" s="323" t="s">
        <v>1684</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4">
        <f>'Art. 121'!AF1852</f>
        <v>2</v>
      </c>
      <c r="AE1930" s="95">
        <f t="shared" si="320"/>
        <v>0.12515644555694619</v>
      </c>
      <c r="AF1930">
        <f t="shared" si="321"/>
        <v>1</v>
      </c>
      <c r="AG1930" s="92">
        <f t="shared" si="322"/>
        <v>1</v>
      </c>
      <c r="AH1930" s="96">
        <f t="shared" si="323"/>
        <v>1</v>
      </c>
      <c r="AI1930" s="97">
        <f t="shared" si="324"/>
        <v>5.8823529411764705E-2</v>
      </c>
      <c r="AJ1930" s="97">
        <f t="shared" si="325"/>
        <v>5.8823529411764705E-2</v>
      </c>
      <c r="AK1930" s="97">
        <f t="shared" si="326"/>
        <v>0.12515644555694619</v>
      </c>
    </row>
    <row r="1931" spans="1:37" ht="25.4" customHeight="1" thickTop="1" thickBot="1" x14ac:dyDescent="0.3">
      <c r="A1931" s="323" t="s">
        <v>1685</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4">
        <f>'Art. 121'!AF1853</f>
        <v>2</v>
      </c>
      <c r="AE1931" s="95">
        <f t="shared" si="320"/>
        <v>0.12515644555694619</v>
      </c>
      <c r="AF1931">
        <f t="shared" si="321"/>
        <v>1</v>
      </c>
      <c r="AG1931" s="92">
        <f t="shared" si="322"/>
        <v>1</v>
      </c>
      <c r="AH1931" s="96">
        <f t="shared" si="323"/>
        <v>1</v>
      </c>
      <c r="AI1931" s="97">
        <f t="shared" si="324"/>
        <v>5.8823529411764705E-2</v>
      </c>
      <c r="AJ1931" s="97">
        <f t="shared" si="325"/>
        <v>5.8823529411764705E-2</v>
      </c>
      <c r="AK1931" s="97">
        <f t="shared" si="326"/>
        <v>0.12515644555694619</v>
      </c>
    </row>
    <row r="1932" spans="1:37" ht="25.4" customHeight="1" thickTop="1" thickBot="1" x14ac:dyDescent="0.3">
      <c r="A1932" s="323" t="s">
        <v>1686</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4">
        <f>'Art. 121'!AF1854</f>
        <v>2</v>
      </c>
      <c r="AE1932" s="95">
        <f t="shared" si="320"/>
        <v>0.12515644555694619</v>
      </c>
      <c r="AF1932">
        <f t="shared" si="321"/>
        <v>1</v>
      </c>
      <c r="AG1932" s="92">
        <f t="shared" si="322"/>
        <v>1</v>
      </c>
      <c r="AH1932" s="96">
        <f t="shared" si="323"/>
        <v>1</v>
      </c>
      <c r="AI1932" s="97">
        <f t="shared" si="324"/>
        <v>5.8823529411764705E-2</v>
      </c>
      <c r="AJ1932" s="97">
        <f t="shared" si="325"/>
        <v>5.8823529411764705E-2</v>
      </c>
      <c r="AK1932" s="97">
        <f t="shared" si="326"/>
        <v>0.12515644555694619</v>
      </c>
    </row>
    <row r="1933" spans="1:37" ht="25.4" customHeight="1" thickTop="1" thickBot="1" x14ac:dyDescent="0.3">
      <c r="A1933" s="323" t="s">
        <v>1687</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4">
        <f>'Art. 121'!AF1855</f>
        <v>2</v>
      </c>
      <c r="AE1933" s="95">
        <f t="shared" si="320"/>
        <v>0.12515644555694619</v>
      </c>
      <c r="AF1933">
        <f t="shared" si="321"/>
        <v>1</v>
      </c>
      <c r="AG1933" s="92">
        <f t="shared" si="322"/>
        <v>1</v>
      </c>
      <c r="AH1933" s="96">
        <f t="shared" si="323"/>
        <v>1</v>
      </c>
      <c r="AI1933" s="97">
        <f t="shared" si="324"/>
        <v>5.8823529411764705E-2</v>
      </c>
      <c r="AJ1933" s="97">
        <f t="shared" si="325"/>
        <v>5.8823529411764705E-2</v>
      </c>
      <c r="AK1933" s="97">
        <f t="shared" si="326"/>
        <v>0.12515644555694619</v>
      </c>
    </row>
    <row r="1934" spans="1:37" ht="25.4" customHeight="1" thickTop="1" thickBot="1" x14ac:dyDescent="0.3">
      <c r="A1934" s="323" t="s">
        <v>1688</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4">
        <f>'Art. 121'!AF1856</f>
        <v>2</v>
      </c>
      <c r="AE1934" s="95">
        <f t="shared" si="320"/>
        <v>0.12515644555694619</v>
      </c>
      <c r="AF1934">
        <f t="shared" si="321"/>
        <v>1</v>
      </c>
      <c r="AG1934" s="92">
        <f t="shared" si="322"/>
        <v>1</v>
      </c>
      <c r="AH1934" s="96">
        <f t="shared" si="323"/>
        <v>1</v>
      </c>
      <c r="AI1934" s="97">
        <f t="shared" si="324"/>
        <v>5.8823529411764705E-2</v>
      </c>
      <c r="AJ1934" s="97">
        <f t="shared" si="325"/>
        <v>5.8823529411764705E-2</v>
      </c>
      <c r="AK1934" s="97">
        <f t="shared" si="326"/>
        <v>0.12515644555694619</v>
      </c>
    </row>
    <row r="1935" spans="1:37" ht="25.4" customHeight="1" thickTop="1" thickBot="1" x14ac:dyDescent="0.3">
      <c r="A1935" s="323" t="s">
        <v>1689</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4">
        <f>'Art. 121'!AF1857</f>
        <v>2</v>
      </c>
      <c r="AE1935" s="95">
        <f t="shared" si="320"/>
        <v>0.12515644555694619</v>
      </c>
      <c r="AF1935">
        <f t="shared" si="321"/>
        <v>1</v>
      </c>
      <c r="AG1935" s="92">
        <f t="shared" si="322"/>
        <v>1</v>
      </c>
      <c r="AH1935" s="96">
        <f t="shared" si="323"/>
        <v>1</v>
      </c>
      <c r="AI1935" s="97">
        <f t="shared" si="324"/>
        <v>5.8823529411764705E-2</v>
      </c>
      <c r="AJ1935" s="97">
        <f t="shared" si="325"/>
        <v>5.8823529411764705E-2</v>
      </c>
      <c r="AK1935" s="97">
        <f t="shared" si="326"/>
        <v>0.12515644555694619</v>
      </c>
    </row>
    <row r="1936" spans="1:37" ht="25.4" customHeight="1" thickTop="1" thickBot="1" x14ac:dyDescent="0.3">
      <c r="A1936" s="323" t="s">
        <v>1690</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4">
        <f>'Art. 121'!AF1858</f>
        <v>2</v>
      </c>
      <c r="AE1936" s="95">
        <f t="shared" si="320"/>
        <v>0.12515644555694619</v>
      </c>
      <c r="AF1936">
        <f t="shared" si="321"/>
        <v>1</v>
      </c>
      <c r="AG1936" s="92">
        <f t="shared" si="322"/>
        <v>1</v>
      </c>
      <c r="AH1936" s="96">
        <f t="shared" si="323"/>
        <v>1</v>
      </c>
      <c r="AI1936" s="97">
        <f t="shared" si="324"/>
        <v>5.8823529411764705E-2</v>
      </c>
      <c r="AJ1936" s="97">
        <f t="shared" si="325"/>
        <v>5.8823529411764705E-2</v>
      </c>
      <c r="AK1936" s="97">
        <f t="shared" si="326"/>
        <v>0.12515644555694619</v>
      </c>
    </row>
    <row r="1937" spans="1:37" ht="25.4" customHeight="1" thickTop="1" thickBot="1" x14ac:dyDescent="0.3">
      <c r="A1937" s="323" t="s">
        <v>1691</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4">
        <f>'Art. 121'!AF1859</f>
        <v>2</v>
      </c>
      <c r="AE1937" s="95">
        <f t="shared" si="320"/>
        <v>0.12515644555694619</v>
      </c>
      <c r="AF1937">
        <f t="shared" si="321"/>
        <v>1</v>
      </c>
      <c r="AG1937" s="92">
        <f t="shared" si="322"/>
        <v>1</v>
      </c>
      <c r="AH1937" s="96">
        <f t="shared" si="323"/>
        <v>1</v>
      </c>
      <c r="AI1937" s="97">
        <f t="shared" si="324"/>
        <v>5.8823529411764705E-2</v>
      </c>
      <c r="AJ1937" s="97">
        <f t="shared" si="325"/>
        <v>5.8823529411764705E-2</v>
      </c>
      <c r="AK1937" s="97">
        <f t="shared" si="326"/>
        <v>0.12515644555694619</v>
      </c>
    </row>
    <row r="1938" spans="1:37" ht="25.4" customHeight="1" thickTop="1" thickBot="1" x14ac:dyDescent="0.3">
      <c r="A1938" s="323" t="s">
        <v>1692</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4">
        <f>'Art. 121'!AF1860</f>
        <v>2</v>
      </c>
      <c r="AE1938" s="95">
        <f t="shared" si="320"/>
        <v>0.12515644555694619</v>
      </c>
      <c r="AF1938">
        <f t="shared" si="321"/>
        <v>1</v>
      </c>
      <c r="AG1938" s="92">
        <f t="shared" si="322"/>
        <v>1</v>
      </c>
      <c r="AH1938" s="96">
        <f t="shared" si="323"/>
        <v>1</v>
      </c>
      <c r="AI1938" s="97">
        <f t="shared" si="324"/>
        <v>5.8823529411764705E-2</v>
      </c>
      <c r="AJ1938" s="97">
        <f t="shared" si="325"/>
        <v>5.8823529411764705E-2</v>
      </c>
      <c r="AK1938" s="97">
        <f t="shared" si="326"/>
        <v>0.12515644555694619</v>
      </c>
    </row>
    <row r="1939" spans="1:37" ht="25.4" customHeight="1" thickTop="1" thickBot="1" x14ac:dyDescent="0.3">
      <c r="A1939" s="323" t="s">
        <v>1693</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4">
        <f>'Art. 121'!AF1861</f>
        <v>2</v>
      </c>
      <c r="AE1939" s="95">
        <f t="shared" si="320"/>
        <v>0.12515644555694619</v>
      </c>
      <c r="AF1939">
        <f t="shared" si="321"/>
        <v>1</v>
      </c>
      <c r="AG1939" s="92">
        <f t="shared" si="322"/>
        <v>1</v>
      </c>
      <c r="AH1939" s="96">
        <f t="shared" si="323"/>
        <v>1</v>
      </c>
      <c r="AI1939" s="97">
        <f t="shared" si="324"/>
        <v>5.8823529411764705E-2</v>
      </c>
      <c r="AJ1939" s="97">
        <f t="shared" si="325"/>
        <v>5.8823529411764705E-2</v>
      </c>
      <c r="AK1939" s="97">
        <f t="shared" si="326"/>
        <v>0.12515644555694619</v>
      </c>
    </row>
    <row r="1940" spans="1:37" ht="25.4" customHeight="1" thickTop="1" thickBot="1" x14ac:dyDescent="0.3">
      <c r="A1940" s="323" t="s">
        <v>1694</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4">
        <f>'Art. 121'!AF1862</f>
        <v>2</v>
      </c>
      <c r="AE1940" s="95">
        <f t="shared" si="320"/>
        <v>0.12515644555694619</v>
      </c>
      <c r="AF1940">
        <f t="shared" si="321"/>
        <v>1</v>
      </c>
      <c r="AG1940" s="92">
        <f t="shared" si="322"/>
        <v>1</v>
      </c>
      <c r="AH1940" s="96">
        <f t="shared" si="323"/>
        <v>1</v>
      </c>
      <c r="AI1940" s="97">
        <f t="shared" si="324"/>
        <v>5.8823529411764705E-2</v>
      </c>
      <c r="AJ1940" s="97">
        <f t="shared" si="325"/>
        <v>5.8823529411764705E-2</v>
      </c>
      <c r="AK1940" s="97">
        <f t="shared" si="326"/>
        <v>0.12515644555694619</v>
      </c>
    </row>
    <row r="1941" spans="1:37" ht="25.4" customHeight="1" thickTop="1" thickBot="1" x14ac:dyDescent="0.3">
      <c r="A1941" s="323" t="s">
        <v>1695</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4">
        <f>'Art. 121'!AF1863</f>
        <v>2</v>
      </c>
      <c r="AE1941" s="95">
        <f t="shared" si="320"/>
        <v>0.12515644555694619</v>
      </c>
      <c r="AF1941">
        <f t="shared" si="321"/>
        <v>1</v>
      </c>
      <c r="AG1941" s="92">
        <f t="shared" si="322"/>
        <v>1</v>
      </c>
      <c r="AH1941" s="96">
        <f t="shared" si="323"/>
        <v>1</v>
      </c>
      <c r="AI1941" s="97">
        <f t="shared" si="324"/>
        <v>5.8823529411764705E-2</v>
      </c>
      <c r="AJ1941" s="97">
        <f t="shared" si="325"/>
        <v>5.8823529411764705E-2</v>
      </c>
      <c r="AK1941" s="97">
        <f t="shared" si="326"/>
        <v>0.12515644555694619</v>
      </c>
    </row>
    <row r="1942" spans="1:37" ht="25.4" customHeight="1" thickTop="1" thickBot="1" x14ac:dyDescent="0.3">
      <c r="A1942" s="323" t="s">
        <v>1696</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4">
        <f>'Art. 121'!AF1864</f>
        <v>2</v>
      </c>
      <c r="AE1942" s="95">
        <f t="shared" si="320"/>
        <v>0.12515644555694619</v>
      </c>
      <c r="AF1942">
        <f t="shared" si="321"/>
        <v>1</v>
      </c>
      <c r="AG1942" s="92">
        <f t="shared" si="322"/>
        <v>1</v>
      </c>
      <c r="AH1942" s="96">
        <f t="shared" si="323"/>
        <v>1</v>
      </c>
      <c r="AI1942" s="97">
        <f t="shared" si="324"/>
        <v>5.8823529411764705E-2</v>
      </c>
      <c r="AJ1942" s="97">
        <f t="shared" si="325"/>
        <v>5.8823529411764705E-2</v>
      </c>
      <c r="AK1942" s="97">
        <f t="shared" si="326"/>
        <v>0.12515644555694619</v>
      </c>
    </row>
    <row r="1943" spans="1:37" ht="25.4" customHeight="1" thickTop="1" thickBot="1" x14ac:dyDescent="0.3">
      <c r="A1943" s="323" t="s">
        <v>1697</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4">
        <f>'Art. 121'!AF1865</f>
        <v>2</v>
      </c>
      <c r="AE1943" s="95">
        <f t="shared" si="320"/>
        <v>0.12515644555694619</v>
      </c>
      <c r="AF1943">
        <f t="shared" si="321"/>
        <v>1</v>
      </c>
      <c r="AG1943" s="92">
        <f t="shared" si="322"/>
        <v>1</v>
      </c>
      <c r="AH1943" s="96">
        <f t="shared" si="323"/>
        <v>1</v>
      </c>
      <c r="AI1943" s="97">
        <f t="shared" si="324"/>
        <v>5.8823529411764705E-2</v>
      </c>
      <c r="AJ1943" s="97">
        <f t="shared" si="325"/>
        <v>5.8823529411764705E-2</v>
      </c>
      <c r="AK1943" s="97">
        <f t="shared" si="326"/>
        <v>0.12515644555694619</v>
      </c>
    </row>
    <row r="1944" spans="1:37" ht="25.4" customHeight="1" thickTop="1" x14ac:dyDescent="0.25">
      <c r="A1944" s="321" t="s">
        <v>2170</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5">
        <f>SUM(AE1927:AE1943)</f>
        <v>2.1276595744680855</v>
      </c>
      <c r="AF1944" s="65"/>
      <c r="AG1944" s="98">
        <f>SUM(AG1927:AG1943)</f>
        <v>17</v>
      </c>
      <c r="AH1944" s="99"/>
      <c r="AI1944" s="100"/>
      <c r="AJ1944" s="100"/>
      <c r="AK1944" s="100"/>
    </row>
    <row r="1945" spans="1:37" ht="25.4" customHeight="1" x14ac:dyDescent="0.25">
      <c r="A1945" s="308" t="s">
        <v>2171</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2" t="s">
        <v>111</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11" t="s">
        <v>99</v>
      </c>
      <c r="AE1947" s="112" t="s">
        <v>9</v>
      </c>
      <c r="AF1947" s="92" t="s">
        <v>1988</v>
      </c>
      <c r="AG1947" s="92" t="s">
        <v>1989</v>
      </c>
      <c r="AH1947" s="92" t="s">
        <v>1990</v>
      </c>
      <c r="AI1947" s="93" t="s">
        <v>1991</v>
      </c>
      <c r="AJ1947" s="92"/>
      <c r="AK1947" s="93" t="s">
        <v>1992</v>
      </c>
    </row>
    <row r="1948" spans="1:37" ht="25.4" customHeight="1" thickTop="1" thickBot="1" x14ac:dyDescent="0.3">
      <c r="A1948" s="323" t="s">
        <v>1698</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4">
        <f>'Art. 121'!AF1868</f>
        <v>2</v>
      </c>
      <c r="AE1948" s="95">
        <f>IF(AG1948=1,AK1948,AG1948)</f>
        <v>0.42553191489361702</v>
      </c>
      <c r="AF1948">
        <f>AD1948/2</f>
        <v>1</v>
      </c>
      <c r="AG1948" s="92">
        <f>IF(AND(AF1948&gt;=0,AF1948&lt;=1),1,"No aplica")</f>
        <v>1</v>
      </c>
      <c r="AH1948" s="96">
        <f>AD1948/(AG1948*2)</f>
        <v>1</v>
      </c>
      <c r="AI1948" s="97">
        <f>IF(AG1948=1,AG1948/$AG$1953,"No aplica")</f>
        <v>0.2</v>
      </c>
      <c r="AJ1948" s="97">
        <f>AF1948*AI1948</f>
        <v>0.2</v>
      </c>
      <c r="AK1948" s="97">
        <f>AJ1948*$AE$23</f>
        <v>0.42553191489361702</v>
      </c>
    </row>
    <row r="1949" spans="1:37" ht="25.4" customHeight="1" thickTop="1" thickBot="1" x14ac:dyDescent="0.3">
      <c r="A1949" s="323" t="s">
        <v>1699</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4">
        <f>'Art. 121'!AF1869</f>
        <v>2</v>
      </c>
      <c r="AE1949" s="95">
        <f>IF(AG1949=1,AK1949,AG1949)</f>
        <v>0.42553191489361702</v>
      </c>
      <c r="AF1949">
        <f>AD1949/2</f>
        <v>1</v>
      </c>
      <c r="AG1949" s="92">
        <f>IF(AND(AF1949&gt;=0,AF1949&lt;=1),1,"No aplica")</f>
        <v>1</v>
      </c>
      <c r="AH1949" s="96">
        <f>AD1949/(AG1949*2)</f>
        <v>1</v>
      </c>
      <c r="AI1949" s="97">
        <f>IF(AG1949=1,AG1949/$AG$1953,"No aplica")</f>
        <v>0.2</v>
      </c>
      <c r="AJ1949" s="97">
        <f>AF1949*AI1949</f>
        <v>0.2</v>
      </c>
      <c r="AK1949" s="97">
        <f>AJ1949*$AE$23</f>
        <v>0.42553191489361702</v>
      </c>
    </row>
    <row r="1950" spans="1:37" ht="25.4" customHeight="1" thickTop="1" thickBot="1" x14ac:dyDescent="0.3">
      <c r="A1950" s="323" t="s">
        <v>1700</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4">
        <f>'Art. 121'!AF1870</f>
        <v>2</v>
      </c>
      <c r="AE1950" s="95">
        <f>IF(AG1950=1,AK1950,AG1950)</f>
        <v>0.42553191489361702</v>
      </c>
      <c r="AF1950">
        <f>AD1950/2</f>
        <v>1</v>
      </c>
      <c r="AG1950" s="92">
        <f>IF(AND(AF1950&gt;=0,AF1950&lt;=1),1,"No aplica")</f>
        <v>1</v>
      </c>
      <c r="AH1950" s="96">
        <f>AD1950/(AG1950*2)</f>
        <v>1</v>
      </c>
      <c r="AI1950" s="97">
        <f>IF(AG1950=1,AG1950/$AG$1953,"No aplica")</f>
        <v>0.2</v>
      </c>
      <c r="AJ1950" s="97">
        <f>AF1950*AI1950</f>
        <v>0.2</v>
      </c>
      <c r="AK1950" s="97">
        <f>AJ1950*$AE$23</f>
        <v>0.42553191489361702</v>
      </c>
    </row>
    <row r="1951" spans="1:37" ht="25.4" customHeight="1" thickTop="1" thickBot="1" x14ac:dyDescent="0.3">
      <c r="A1951" s="323" t="s">
        <v>1701</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4">
        <f>'Art. 121'!AF1871</f>
        <v>2</v>
      </c>
      <c r="AE1951" s="95">
        <f>IF(AG1951=1,AK1951,AG1951)</f>
        <v>0.42553191489361702</v>
      </c>
      <c r="AF1951">
        <f>AD1951/2</f>
        <v>1</v>
      </c>
      <c r="AG1951" s="92">
        <f>IF(AND(AF1951&gt;=0,AF1951&lt;=1),1,"No aplica")</f>
        <v>1</v>
      </c>
      <c r="AH1951" s="96">
        <f>AD1951/(AG1951*2)</f>
        <v>1</v>
      </c>
      <c r="AI1951" s="97">
        <f>IF(AG1951=1,AG1951/$AG$1953,"No aplica")</f>
        <v>0.2</v>
      </c>
      <c r="AJ1951" s="97">
        <f>AF1951*AI1951</f>
        <v>0.2</v>
      </c>
      <c r="AK1951" s="97">
        <f>AJ1951*$AE$23</f>
        <v>0.42553191489361702</v>
      </c>
    </row>
    <row r="1952" spans="1:37" ht="25.4" customHeight="1" thickTop="1" thickBot="1" x14ac:dyDescent="0.3">
      <c r="A1952" s="323" t="s">
        <v>1702</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4">
        <f>'Art. 121'!AF1872</f>
        <v>2</v>
      </c>
      <c r="AE1952" s="95">
        <f>IF(AG1952=1,AK1952,AG1952)</f>
        <v>0.42553191489361702</v>
      </c>
      <c r="AF1952">
        <f>AD1952/2</f>
        <v>1</v>
      </c>
      <c r="AG1952" s="92">
        <f>IF(AND(AF1952&gt;=0,AF1952&lt;=1),1,"No aplica")</f>
        <v>1</v>
      </c>
      <c r="AH1952" s="96">
        <f>AD1952/(AG1952*2)</f>
        <v>1</v>
      </c>
      <c r="AI1952" s="97">
        <f>IF(AG1952=1,AG1952/$AG$1953,"No aplica")</f>
        <v>0.2</v>
      </c>
      <c r="AJ1952" s="97">
        <f>AF1952*AI1952</f>
        <v>0.2</v>
      </c>
      <c r="AK1952" s="97">
        <f>AJ1952*$AE$23</f>
        <v>0.42553191489361702</v>
      </c>
    </row>
    <row r="1953" spans="1:37" ht="25.4" customHeight="1" thickTop="1" x14ac:dyDescent="0.25">
      <c r="A1953" s="321" t="s">
        <v>2172</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5">
        <f>SUM(AE1946:AE1952)</f>
        <v>2.1276595744680851</v>
      </c>
      <c r="AF1953" s="65"/>
      <c r="AG1953" s="98">
        <f>SUM(AG1948:AG1952)</f>
        <v>5</v>
      </c>
      <c r="AH1953" s="99"/>
      <c r="AI1953" s="100"/>
      <c r="AJ1953" s="100"/>
      <c r="AK1953" s="100"/>
    </row>
    <row r="1954" spans="1:37" ht="25.4" customHeight="1" x14ac:dyDescent="0.25">
      <c r="A1954" s="308" t="s">
        <v>2173</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2174</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2" t="s">
        <v>76</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69" t="s">
        <v>99</v>
      </c>
      <c r="AE1960" s="113" t="s">
        <v>9</v>
      </c>
      <c r="AF1960" s="92" t="s">
        <v>1988</v>
      </c>
      <c r="AG1960" s="92" t="s">
        <v>1989</v>
      </c>
      <c r="AH1960" s="92" t="s">
        <v>1990</v>
      </c>
      <c r="AI1960" s="93" t="s">
        <v>1991</v>
      </c>
      <c r="AJ1960" s="92"/>
      <c r="AK1960" s="93" t="s">
        <v>1992</v>
      </c>
    </row>
    <row r="1961" spans="1:37" ht="25.4" customHeight="1" thickTop="1" thickBot="1" x14ac:dyDescent="0.3">
      <c r="A1961" s="323" t="s">
        <v>1705</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4">
        <f>'Art. 121'!AF1881</f>
        <v>2</v>
      </c>
      <c r="AE1961" s="95">
        <f t="shared" ref="AE1961:AE1972" si="327">IF(AG1961=1,AK1961,AG1961)</f>
        <v>0.17730496453900707</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0.17730496453900707</v>
      </c>
    </row>
    <row r="1962" spans="1:37" ht="25.4" customHeight="1" thickTop="1" thickBot="1" x14ac:dyDescent="0.3">
      <c r="A1962" s="323" t="s">
        <v>1706</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4">
        <f>'Art. 121'!AF1882</f>
        <v>2</v>
      </c>
      <c r="AE1962" s="95">
        <f t="shared" si="327"/>
        <v>0.17730496453900707</v>
      </c>
      <c r="AF1962">
        <f t="shared" si="328"/>
        <v>1</v>
      </c>
      <c r="AG1962" s="92">
        <f t="shared" si="329"/>
        <v>1</v>
      </c>
      <c r="AH1962" s="96">
        <f t="shared" si="330"/>
        <v>1</v>
      </c>
      <c r="AI1962" s="97">
        <f t="shared" si="331"/>
        <v>8.3333333333333329E-2</v>
      </c>
      <c r="AJ1962" s="97">
        <f t="shared" si="332"/>
        <v>8.3333333333333329E-2</v>
      </c>
      <c r="AK1962" s="97">
        <f t="shared" si="333"/>
        <v>0.17730496453900707</v>
      </c>
    </row>
    <row r="1963" spans="1:37" ht="25.4" customHeight="1" thickTop="1" thickBot="1" x14ac:dyDescent="0.3">
      <c r="A1963" s="323" t="s">
        <v>1707</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4">
        <f>'Art. 121'!AF1883</f>
        <v>2</v>
      </c>
      <c r="AE1963" s="95">
        <f t="shared" si="327"/>
        <v>0.17730496453900707</v>
      </c>
      <c r="AF1963">
        <f t="shared" si="328"/>
        <v>1</v>
      </c>
      <c r="AG1963" s="92">
        <f t="shared" si="329"/>
        <v>1</v>
      </c>
      <c r="AH1963" s="96">
        <f t="shared" si="330"/>
        <v>1</v>
      </c>
      <c r="AI1963" s="97">
        <f t="shared" si="331"/>
        <v>8.3333333333333329E-2</v>
      </c>
      <c r="AJ1963" s="97">
        <f t="shared" si="332"/>
        <v>8.3333333333333329E-2</v>
      </c>
      <c r="AK1963" s="97">
        <f t="shared" si="333"/>
        <v>0.17730496453900707</v>
      </c>
    </row>
    <row r="1964" spans="1:37" ht="25.4" customHeight="1" thickTop="1" thickBot="1" x14ac:dyDescent="0.3">
      <c r="A1964" s="323" t="s">
        <v>1708</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4">
        <f>'Art. 121'!AF1884</f>
        <v>2</v>
      </c>
      <c r="AE1964" s="95">
        <f t="shared" si="327"/>
        <v>0.17730496453900707</v>
      </c>
      <c r="AF1964">
        <f t="shared" si="328"/>
        <v>1</v>
      </c>
      <c r="AG1964" s="92">
        <f t="shared" si="329"/>
        <v>1</v>
      </c>
      <c r="AH1964" s="96">
        <f t="shared" si="330"/>
        <v>1</v>
      </c>
      <c r="AI1964" s="97">
        <f t="shared" si="331"/>
        <v>8.3333333333333329E-2</v>
      </c>
      <c r="AJ1964" s="97">
        <f t="shared" si="332"/>
        <v>8.3333333333333329E-2</v>
      </c>
      <c r="AK1964" s="97">
        <f t="shared" si="333"/>
        <v>0.17730496453900707</v>
      </c>
    </row>
    <row r="1965" spans="1:37" ht="25.4" customHeight="1" thickTop="1" thickBot="1" x14ac:dyDescent="0.3">
      <c r="A1965" s="323" t="s">
        <v>1709</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4">
        <f>'Art. 121'!AF1885</f>
        <v>2</v>
      </c>
      <c r="AE1965" s="95">
        <f t="shared" si="327"/>
        <v>0.17730496453900707</v>
      </c>
      <c r="AF1965">
        <f t="shared" si="328"/>
        <v>1</v>
      </c>
      <c r="AG1965" s="92">
        <f t="shared" si="329"/>
        <v>1</v>
      </c>
      <c r="AH1965" s="96">
        <f t="shared" si="330"/>
        <v>1</v>
      </c>
      <c r="AI1965" s="97">
        <f t="shared" si="331"/>
        <v>8.3333333333333329E-2</v>
      </c>
      <c r="AJ1965" s="97">
        <f t="shared" si="332"/>
        <v>8.3333333333333329E-2</v>
      </c>
      <c r="AK1965" s="97">
        <f t="shared" si="333"/>
        <v>0.17730496453900707</v>
      </c>
    </row>
    <row r="1966" spans="1:37" ht="25.4" customHeight="1" thickTop="1" thickBot="1" x14ac:dyDescent="0.3">
      <c r="A1966" s="323" t="s">
        <v>1710</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4">
        <f>'Art. 121'!AF1886</f>
        <v>2</v>
      </c>
      <c r="AE1966" s="95">
        <f t="shared" si="327"/>
        <v>0.17730496453900707</v>
      </c>
      <c r="AF1966">
        <f t="shared" si="328"/>
        <v>1</v>
      </c>
      <c r="AG1966" s="92">
        <f t="shared" si="329"/>
        <v>1</v>
      </c>
      <c r="AH1966" s="96">
        <f t="shared" si="330"/>
        <v>1</v>
      </c>
      <c r="AI1966" s="97">
        <f t="shared" si="331"/>
        <v>8.3333333333333329E-2</v>
      </c>
      <c r="AJ1966" s="97">
        <f t="shared" si="332"/>
        <v>8.3333333333333329E-2</v>
      </c>
      <c r="AK1966" s="97">
        <f t="shared" si="333"/>
        <v>0.17730496453900707</v>
      </c>
    </row>
    <row r="1967" spans="1:37" ht="25.4" customHeight="1" thickTop="1" thickBot="1" x14ac:dyDescent="0.3">
      <c r="A1967" s="323" t="s">
        <v>1711</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4">
        <f>'Art. 121'!AF1887</f>
        <v>2</v>
      </c>
      <c r="AE1967" s="95">
        <f t="shared" si="327"/>
        <v>0.17730496453900707</v>
      </c>
      <c r="AF1967">
        <f t="shared" si="328"/>
        <v>1</v>
      </c>
      <c r="AG1967" s="92">
        <f t="shared" si="329"/>
        <v>1</v>
      </c>
      <c r="AH1967" s="96">
        <f t="shared" si="330"/>
        <v>1</v>
      </c>
      <c r="AI1967" s="97">
        <f t="shared" si="331"/>
        <v>8.3333333333333329E-2</v>
      </c>
      <c r="AJ1967" s="97">
        <f t="shared" si="332"/>
        <v>8.3333333333333329E-2</v>
      </c>
      <c r="AK1967" s="97">
        <f t="shared" si="333"/>
        <v>0.17730496453900707</v>
      </c>
    </row>
    <row r="1968" spans="1:37" ht="25.4" customHeight="1" thickTop="1" thickBot="1" x14ac:dyDescent="0.3">
      <c r="A1968" s="323" t="s">
        <v>1712</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4">
        <f>'Art. 121'!AF1888</f>
        <v>2</v>
      </c>
      <c r="AE1968" s="95">
        <f t="shared" si="327"/>
        <v>0.17730496453900707</v>
      </c>
      <c r="AF1968">
        <f t="shared" si="328"/>
        <v>1</v>
      </c>
      <c r="AG1968" s="92">
        <f t="shared" si="329"/>
        <v>1</v>
      </c>
      <c r="AH1968" s="96">
        <f t="shared" si="330"/>
        <v>1</v>
      </c>
      <c r="AI1968" s="97">
        <f t="shared" si="331"/>
        <v>8.3333333333333329E-2</v>
      </c>
      <c r="AJ1968" s="97">
        <f t="shared" si="332"/>
        <v>8.3333333333333329E-2</v>
      </c>
      <c r="AK1968" s="97">
        <f t="shared" si="333"/>
        <v>0.17730496453900707</v>
      </c>
    </row>
    <row r="1969" spans="1:37" ht="25.4" customHeight="1" thickTop="1" thickBot="1" x14ac:dyDescent="0.3">
      <c r="A1969" s="323" t="s">
        <v>1713</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4">
        <f>'Art. 121'!AF1889</f>
        <v>2</v>
      </c>
      <c r="AE1969" s="95">
        <f t="shared" si="327"/>
        <v>0.17730496453900707</v>
      </c>
      <c r="AF1969">
        <f t="shared" si="328"/>
        <v>1</v>
      </c>
      <c r="AG1969" s="92">
        <f t="shared" si="329"/>
        <v>1</v>
      </c>
      <c r="AH1969" s="96">
        <f t="shared" si="330"/>
        <v>1</v>
      </c>
      <c r="AI1969" s="97">
        <f t="shared" si="331"/>
        <v>8.3333333333333329E-2</v>
      </c>
      <c r="AJ1969" s="97">
        <f t="shared" si="332"/>
        <v>8.3333333333333329E-2</v>
      </c>
      <c r="AK1969" s="97">
        <f t="shared" si="333"/>
        <v>0.17730496453900707</v>
      </c>
    </row>
    <row r="1970" spans="1:37" ht="25.4" customHeight="1" thickTop="1" thickBot="1" x14ac:dyDescent="0.3">
      <c r="A1970" s="323" t="s">
        <v>435</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4">
        <f>'Art. 121'!AF1890</f>
        <v>2</v>
      </c>
      <c r="AE1970" s="95">
        <f t="shared" si="327"/>
        <v>0.17730496453900707</v>
      </c>
      <c r="AF1970">
        <f t="shared" si="328"/>
        <v>1</v>
      </c>
      <c r="AG1970" s="92">
        <f t="shared" si="329"/>
        <v>1</v>
      </c>
      <c r="AH1970" s="96">
        <f t="shared" si="330"/>
        <v>1</v>
      </c>
      <c r="AI1970" s="97">
        <f t="shared" si="331"/>
        <v>8.3333333333333329E-2</v>
      </c>
      <c r="AJ1970" s="97">
        <f t="shared" si="332"/>
        <v>8.3333333333333329E-2</v>
      </c>
      <c r="AK1970" s="97">
        <f t="shared" si="333"/>
        <v>0.17730496453900707</v>
      </c>
    </row>
    <row r="1971" spans="1:37" ht="25.4" customHeight="1" thickTop="1" thickBot="1" x14ac:dyDescent="0.3">
      <c r="A1971" s="323" t="s">
        <v>1714</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4">
        <f>'Art. 121'!AF1891</f>
        <v>2</v>
      </c>
      <c r="AE1971" s="95">
        <f t="shared" si="327"/>
        <v>0.17730496453900707</v>
      </c>
      <c r="AF1971">
        <f t="shared" si="328"/>
        <v>1</v>
      </c>
      <c r="AG1971" s="92">
        <f t="shared" si="329"/>
        <v>1</v>
      </c>
      <c r="AH1971" s="96">
        <f t="shared" si="330"/>
        <v>1</v>
      </c>
      <c r="AI1971" s="97">
        <f t="shared" si="331"/>
        <v>8.3333333333333329E-2</v>
      </c>
      <c r="AJ1971" s="97">
        <f t="shared" si="332"/>
        <v>8.3333333333333329E-2</v>
      </c>
      <c r="AK1971" s="97">
        <f t="shared" si="333"/>
        <v>0.17730496453900707</v>
      </c>
    </row>
    <row r="1972" spans="1:37" ht="25.4" customHeight="1" thickTop="1" thickBot="1" x14ac:dyDescent="0.3">
      <c r="A1972" s="323" t="s">
        <v>1715</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4">
        <f>'Art. 121'!AF1892</f>
        <v>2</v>
      </c>
      <c r="AE1972" s="95">
        <f t="shared" si="327"/>
        <v>0.17730496453900707</v>
      </c>
      <c r="AF1972">
        <f t="shared" si="328"/>
        <v>1</v>
      </c>
      <c r="AG1972" s="92">
        <f t="shared" si="329"/>
        <v>1</v>
      </c>
      <c r="AH1972" s="96">
        <f t="shared" si="330"/>
        <v>1</v>
      </c>
      <c r="AI1972" s="97">
        <f t="shared" si="331"/>
        <v>8.3333333333333329E-2</v>
      </c>
      <c r="AJ1972" s="97">
        <f t="shared" si="332"/>
        <v>8.3333333333333329E-2</v>
      </c>
      <c r="AK1972" s="97">
        <f t="shared" si="333"/>
        <v>0.17730496453900707</v>
      </c>
    </row>
    <row r="1973" spans="1:37" ht="25.4" customHeight="1" thickTop="1" x14ac:dyDescent="0.25">
      <c r="A1973" s="321" t="s">
        <v>2175</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5">
        <f>SUM(AE1961:AE1972)</f>
        <v>2.1276595744680846</v>
      </c>
      <c r="AF1973" s="65"/>
      <c r="AG1973" s="98">
        <f>SUM(AG1961:AG1972)</f>
        <v>12</v>
      </c>
      <c r="AH1973" s="99"/>
      <c r="AI1973" s="100"/>
      <c r="AJ1973" s="100"/>
      <c r="AK1973" s="100"/>
    </row>
    <row r="1974" spans="1:37" ht="25.4" customHeight="1" x14ac:dyDescent="0.25">
      <c r="A1974" s="308" t="s">
        <v>2176</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2" t="s">
        <v>111</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11" t="s">
        <v>99</v>
      </c>
      <c r="AE1976" s="112" t="s">
        <v>9</v>
      </c>
      <c r="AF1976" s="92" t="s">
        <v>1988</v>
      </c>
      <c r="AG1976" s="92" t="s">
        <v>1989</v>
      </c>
      <c r="AH1976" s="92" t="s">
        <v>1990</v>
      </c>
      <c r="AI1976" s="93" t="s">
        <v>1991</v>
      </c>
      <c r="AJ1976" s="92"/>
      <c r="AK1976" s="93" t="s">
        <v>1992</v>
      </c>
    </row>
    <row r="1977" spans="1:37" ht="25.4" customHeight="1" thickTop="1" thickBot="1" x14ac:dyDescent="0.3">
      <c r="A1977" s="323" t="s">
        <v>1716</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4">
        <f>'Art. 121'!AF1895</f>
        <v>2</v>
      </c>
      <c r="AE1977" s="95">
        <f>IF(AG1977=1,AK1977,AG1977)</f>
        <v>0.42553191489361702</v>
      </c>
      <c r="AF1977">
        <f>AD1977/2</f>
        <v>1</v>
      </c>
      <c r="AG1977" s="92">
        <f>IF(AND(AF1977&gt;=0,AF1977&lt;=1),1,"No aplica")</f>
        <v>1</v>
      </c>
      <c r="AH1977" s="96">
        <f>AD1977/(AG1977*2)</f>
        <v>1</v>
      </c>
      <c r="AI1977" s="97">
        <f>IF(AG1977=1,AG1977/$AG$1982,"No aplica")</f>
        <v>0.2</v>
      </c>
      <c r="AJ1977" s="97">
        <f>AF1977*AI1977</f>
        <v>0.2</v>
      </c>
      <c r="AK1977" s="97">
        <f>AJ1977*$AE$23</f>
        <v>0.42553191489361702</v>
      </c>
    </row>
    <row r="1978" spans="1:37" ht="25.4" customHeight="1" thickTop="1" thickBot="1" x14ac:dyDescent="0.3">
      <c r="A1978" s="323" t="s">
        <v>1482</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4">
        <f>'Art. 121'!AF1896</f>
        <v>2</v>
      </c>
      <c r="AE1978" s="95">
        <f>IF(AG1978=1,AK1978,AG1978)</f>
        <v>0.42553191489361702</v>
      </c>
      <c r="AF1978">
        <f>AD1978/2</f>
        <v>1</v>
      </c>
      <c r="AG1978" s="92">
        <f>IF(AND(AF1978&gt;=0,AF1978&lt;=1),1,"No aplica")</f>
        <v>1</v>
      </c>
      <c r="AH1978" s="96">
        <f>AD1978/(AG1978*2)</f>
        <v>1</v>
      </c>
      <c r="AI1978" s="97">
        <f>IF(AG1978=1,AG1978/$AG$1982,"No aplica")</f>
        <v>0.2</v>
      </c>
      <c r="AJ1978" s="97">
        <f>AF1978*AI1978</f>
        <v>0.2</v>
      </c>
      <c r="AK1978" s="97">
        <f>AJ1978*$AE$23</f>
        <v>0.42553191489361702</v>
      </c>
    </row>
    <row r="1979" spans="1:37" ht="25.4" customHeight="1" thickTop="1" thickBot="1" x14ac:dyDescent="0.3">
      <c r="A1979" s="323" t="s">
        <v>1484</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4">
        <f>'Art. 121'!AF1897</f>
        <v>2</v>
      </c>
      <c r="AE1979" s="95">
        <f>IF(AG1979=1,AK1979,AG1979)</f>
        <v>0.42553191489361702</v>
      </c>
      <c r="AF1979">
        <f>AD1979/2</f>
        <v>1</v>
      </c>
      <c r="AG1979" s="92">
        <f>IF(AND(AF1979&gt;=0,AF1979&lt;=1),1,"No aplica")</f>
        <v>1</v>
      </c>
      <c r="AH1979" s="96">
        <f>AD1979/(AG1979*2)</f>
        <v>1</v>
      </c>
      <c r="AI1979" s="97">
        <f>IF(AG1979=1,AG1979/$AG$1982,"No aplica")</f>
        <v>0.2</v>
      </c>
      <c r="AJ1979" s="97">
        <f>AF1979*AI1979</f>
        <v>0.2</v>
      </c>
      <c r="AK1979" s="97">
        <f>AJ1979*$AE$23</f>
        <v>0.42553191489361702</v>
      </c>
    </row>
    <row r="1980" spans="1:37" ht="25.4" customHeight="1" thickTop="1" thickBot="1" x14ac:dyDescent="0.3">
      <c r="A1980" s="323" t="s">
        <v>1486</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4">
        <f>'Art. 121'!AF1898</f>
        <v>2</v>
      </c>
      <c r="AE1980" s="95">
        <f>IF(AG1980=1,AK1980,AG1980)</f>
        <v>0.42553191489361702</v>
      </c>
      <c r="AF1980">
        <f>AD1980/2</f>
        <v>1</v>
      </c>
      <c r="AG1980" s="92">
        <f>IF(AND(AF1980&gt;=0,AF1980&lt;=1),1,"No aplica")</f>
        <v>1</v>
      </c>
      <c r="AH1980" s="96">
        <f>AD1980/(AG1980*2)</f>
        <v>1</v>
      </c>
      <c r="AI1980" s="97">
        <f>IF(AG1980=1,AG1980/$AG$1982,"No aplica")</f>
        <v>0.2</v>
      </c>
      <c r="AJ1980" s="97">
        <f>AF1980*AI1980</f>
        <v>0.2</v>
      </c>
      <c r="AK1980" s="97">
        <f>AJ1980*$AE$23</f>
        <v>0.42553191489361702</v>
      </c>
    </row>
    <row r="1981" spans="1:37" ht="25.4" customHeight="1" thickTop="1" thickBot="1" x14ac:dyDescent="0.3">
      <c r="A1981" s="323" t="s">
        <v>1717</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4">
        <f>'Art. 121'!AF1899</f>
        <v>2</v>
      </c>
      <c r="AE1981" s="95">
        <f>IF(AG1981=1,AK1981,AG1981)</f>
        <v>0.42553191489361702</v>
      </c>
      <c r="AF1981">
        <f>AD1981/2</f>
        <v>1</v>
      </c>
      <c r="AG1981" s="92">
        <f>IF(AND(AF1981&gt;=0,AF1981&lt;=1),1,"No aplica")</f>
        <v>1</v>
      </c>
      <c r="AH1981" s="96">
        <f>AD1981/(AG1981*2)</f>
        <v>1</v>
      </c>
      <c r="AI1981" s="97">
        <f>IF(AG1981=1,AG1981/$AG$1982,"No aplica")</f>
        <v>0.2</v>
      </c>
      <c r="AJ1981" s="97">
        <f>AF1981*AI1981</f>
        <v>0.2</v>
      </c>
      <c r="AK1981" s="97">
        <f>AJ1981*$AE$23</f>
        <v>0.42553191489361702</v>
      </c>
    </row>
    <row r="1982" spans="1:37" ht="25.4" customHeight="1" thickTop="1" x14ac:dyDescent="0.25">
      <c r="A1982" s="321" t="s">
        <v>2177</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5">
        <f>SUM(AE1975:AE1981)</f>
        <v>2.1276595744680851</v>
      </c>
      <c r="AF1982" s="65"/>
      <c r="AG1982" s="98">
        <f>SUM(AG1977:AG1981)</f>
        <v>5</v>
      </c>
      <c r="AH1982" s="99"/>
      <c r="AI1982" s="100"/>
      <c r="AJ1982" s="100"/>
      <c r="AK1982" s="100"/>
    </row>
    <row r="1983" spans="1:37" ht="25.4" customHeight="1" x14ac:dyDescent="0.25">
      <c r="A1983" s="308" t="s">
        <v>2178</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1718</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2" t="s">
        <v>76</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69" t="s">
        <v>99</v>
      </c>
      <c r="AE1989" s="113" t="s">
        <v>9</v>
      </c>
      <c r="AF1989" s="92" t="s">
        <v>1988</v>
      </c>
      <c r="AG1989" s="92" t="s">
        <v>1989</v>
      </c>
      <c r="AH1989" s="92" t="s">
        <v>1990</v>
      </c>
      <c r="AI1989" s="93" t="s">
        <v>1991</v>
      </c>
      <c r="AJ1989" s="92"/>
      <c r="AK1989" s="93" t="s">
        <v>1992</v>
      </c>
    </row>
    <row r="1990" spans="1:37" ht="25.4" customHeight="1" thickTop="1" thickBot="1" x14ac:dyDescent="0.3">
      <c r="A1990" s="275" t="s">
        <v>1060</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4" customHeight="1" thickTop="1" thickBot="1" x14ac:dyDescent="0.3">
      <c r="A1991" s="275" t="s">
        <v>1062</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4" customHeight="1" thickTop="1" thickBot="1" x14ac:dyDescent="0.3">
      <c r="A1992" s="275" t="s">
        <v>1720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4" customHeight="1" thickTop="1" thickBot="1" x14ac:dyDescent="0.3">
      <c r="A1993" s="275" t="s">
        <v>1721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4" customHeight="1" thickTop="1" thickBot="1" x14ac:dyDescent="0.3">
      <c r="A1994" s="275" t="s">
        <v>1722</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4" customHeight="1" thickTop="1" thickBot="1" x14ac:dyDescent="0.3">
      <c r="A1995" s="275" t="s">
        <v>1723</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4" customHeight="1" thickTop="1" thickBot="1" x14ac:dyDescent="0.3">
      <c r="A1996" s="275" t="s">
        <v>1724</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4" customHeight="1" thickTop="1" thickBot="1" x14ac:dyDescent="0.3">
      <c r="A1997" s="275" t="s">
        <v>1725</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4" customHeight="1" thickTop="1" thickBot="1" x14ac:dyDescent="0.3">
      <c r="A1998" s="275" t="s">
        <v>1726</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4" customHeight="1" thickTop="1" thickBot="1" x14ac:dyDescent="0.3">
      <c r="A1999" s="275" t="s">
        <v>1727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4" customHeight="1" thickTop="1" thickBot="1" x14ac:dyDescent="0.3">
      <c r="A2000" s="275" t="s">
        <v>1728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4" customHeight="1" thickTop="1" thickBot="1" x14ac:dyDescent="0.3">
      <c r="A2001" s="275" t="s">
        <v>1729</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4" customHeight="1" thickTop="1" thickBot="1" x14ac:dyDescent="0.3">
      <c r="A2002" s="275" t="s">
        <v>1730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4" customHeight="1" thickTop="1" thickBot="1" x14ac:dyDescent="0.3">
      <c r="A2003" s="275" t="s">
        <v>1731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4" customHeight="1" thickTop="1" thickBot="1" x14ac:dyDescent="0.3">
      <c r="A2004" s="275" t="s">
        <v>1732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4" customHeight="1" thickTop="1" thickBot="1" x14ac:dyDescent="0.3">
      <c r="A2005" s="275" t="s">
        <v>1733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4" customHeight="1" thickTop="1" thickBot="1" x14ac:dyDescent="0.3">
      <c r="A2006" s="275" t="s">
        <v>1734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4" customHeight="1" thickTop="1" thickBot="1" x14ac:dyDescent="0.3">
      <c r="A2007" s="275" t="s">
        <v>1735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4" customHeight="1" thickTop="1" thickBot="1" x14ac:dyDescent="0.3">
      <c r="A2008" s="275" t="s">
        <v>1736</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4" customHeight="1" thickTop="1" thickBot="1" x14ac:dyDescent="0.3">
      <c r="A2009" s="275" t="s">
        <v>1737</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4" customHeight="1" thickTop="1" x14ac:dyDescent="0.25">
      <c r="A2010" s="321" t="s">
        <v>2179</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5">
        <f>SUM(AE1990:AE2009)</f>
        <v>2.1276595744680855</v>
      </c>
      <c r="AF2010" s="65"/>
      <c r="AG2010" s="98">
        <f>SUM(AG1990:AG2009)</f>
        <v>20</v>
      </c>
      <c r="AH2010" s="99"/>
      <c r="AI2010" s="100"/>
      <c r="AJ2010" s="100"/>
      <c r="AK2010" s="100"/>
    </row>
    <row r="2011" spans="1:37" ht="25.4" customHeight="1" x14ac:dyDescent="0.25">
      <c r="A2011" s="308" t="s">
        <v>2180</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2" t="s">
        <v>111</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11" t="s">
        <v>99</v>
      </c>
      <c r="AE2013" s="112" t="s">
        <v>9</v>
      </c>
      <c r="AF2013" s="92" t="s">
        <v>1988</v>
      </c>
      <c r="AG2013" s="92" t="s">
        <v>1989</v>
      </c>
      <c r="AH2013" s="92" t="s">
        <v>1990</v>
      </c>
      <c r="AI2013" s="93" t="s">
        <v>1991</v>
      </c>
      <c r="AJ2013" s="92"/>
      <c r="AK2013" s="93" t="s">
        <v>1992</v>
      </c>
    </row>
    <row r="2014" spans="1:37" ht="25.4" customHeight="1" thickTop="1" thickBot="1" x14ac:dyDescent="0.3">
      <c r="A2014" s="323" t="s">
        <v>1130</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4">
        <f>'Art. 121'!AF1930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4" customHeight="1" thickTop="1" thickBot="1" x14ac:dyDescent="0.3">
      <c r="A2015" s="323" t="s">
        <v>1132</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4">
        <f>'Art. 121'!AF1931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4" customHeight="1" thickTop="1" thickBot="1" x14ac:dyDescent="0.3">
      <c r="A2016" s="323" t="s">
        <v>1134</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4">
        <f>'Art. 121'!AF1932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4" customHeight="1" thickTop="1" thickBot="1" x14ac:dyDescent="0.3">
      <c r="A2017" s="323" t="s">
        <v>1138</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4">
        <f>'Art. 121'!AF1933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4" customHeight="1" thickTop="1" thickBot="1" x14ac:dyDescent="0.3">
      <c r="A2018" s="323" t="s">
        <v>1738</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4">
        <f>'Art. 121'!AF1934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4" customHeight="1" thickTop="1" x14ac:dyDescent="0.25">
      <c r="A2019" s="321" t="s">
        <v>2181</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5">
        <f>SUM(AE2012:AE2018)</f>
        <v>2.1276595744680851</v>
      </c>
      <c r="AF2019" s="65"/>
      <c r="AG2019" s="98">
        <f>SUM(AG2014:AG2018)</f>
        <v>5</v>
      </c>
      <c r="AH2019" s="99"/>
      <c r="AI2019" s="100"/>
      <c r="AJ2019" s="100"/>
      <c r="AK2019" s="100"/>
    </row>
    <row r="2020" spans="1:37" ht="25.4" customHeight="1" x14ac:dyDescent="0.25">
      <c r="A2020" s="308" t="s">
        <v>2182</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2183</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2" t="s">
        <v>76</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69" t="s">
        <v>99</v>
      </c>
      <c r="AE2026" s="113" t="s">
        <v>9</v>
      </c>
      <c r="AF2026" s="92" t="s">
        <v>1988</v>
      </c>
      <c r="AG2026" s="92" t="s">
        <v>1989</v>
      </c>
      <c r="AH2026" s="92" t="s">
        <v>1990</v>
      </c>
      <c r="AI2026" s="93" t="s">
        <v>1991</v>
      </c>
      <c r="AJ2026" s="92"/>
      <c r="AK2026" s="93" t="s">
        <v>1992</v>
      </c>
    </row>
    <row r="2027" spans="1:37" ht="25.4" customHeight="1" thickTop="1" thickBot="1" x14ac:dyDescent="0.3">
      <c r="A2027" s="323" t="s">
        <v>1060</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3" t="s">
        <v>1092</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3" t="s">
        <v>1741</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3" t="s">
        <v>1742</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3" t="s">
        <v>1743</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3" t="s">
        <v>1744</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3" t="s">
        <v>1745</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3" t="s">
        <v>1746</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3" t="s">
        <v>257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3" t="s">
        <v>1747</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3" t="s">
        <v>1748</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3" t="s">
        <v>1749</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3" t="s">
        <v>1750</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3" t="s">
        <v>1751</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3" t="s">
        <v>1752</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3" t="s">
        <v>1753</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3" t="s">
        <v>1754</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3" t="s">
        <v>1755</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3" t="s">
        <v>1756</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3" t="s">
        <v>1757</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3" t="s">
        <v>1758</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3" t="s">
        <v>1759</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3" t="s">
        <v>1760</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3" t="s">
        <v>1761</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3" t="s">
        <v>1762</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3" t="s">
        <v>1763</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3" t="s">
        <v>1764</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3" t="s">
        <v>1765</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1" t="s">
        <v>2184</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5">
        <f>SUM(AE2027:AE2054)</f>
        <v>0</v>
      </c>
      <c r="AF2055" s="65"/>
      <c r="AG2055" s="98">
        <f>SUM(AG2027:AG2054)</f>
        <v>0</v>
      </c>
      <c r="AH2055" s="99"/>
      <c r="AI2055" s="100"/>
      <c r="AJ2055" s="100"/>
      <c r="AK2055" s="100"/>
    </row>
    <row r="2056" spans="1:37" ht="25.4" customHeight="1" x14ac:dyDescent="0.25">
      <c r="A2056" s="308" t="s">
        <v>2185</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2" t="s">
        <v>111</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11" t="s">
        <v>99</v>
      </c>
      <c r="AE2058" s="112" t="s">
        <v>9</v>
      </c>
      <c r="AF2058" s="92" t="s">
        <v>1988</v>
      </c>
      <c r="AG2058" s="92" t="s">
        <v>1989</v>
      </c>
      <c r="AH2058" s="92" t="s">
        <v>1990</v>
      </c>
      <c r="AI2058" s="93" t="s">
        <v>1991</v>
      </c>
      <c r="AJ2058" s="92"/>
      <c r="AK2058" s="93" t="s">
        <v>1992</v>
      </c>
    </row>
    <row r="2059" spans="1:37" ht="25.4" customHeight="1" thickTop="1" thickBot="1" x14ac:dyDescent="0.3">
      <c r="A2059" s="323" t="s">
        <v>1766</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3" t="s">
        <v>1767</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3" t="s">
        <v>1768</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3" t="s">
        <v>1769</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3" t="s">
        <v>1770</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1" t="s">
        <v>2186</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5">
        <f>SUM(AE2057:AE2063)</f>
        <v>0</v>
      </c>
      <c r="AF2064" s="65"/>
      <c r="AG2064" s="98">
        <f>SUM(AG2059:AG2063)</f>
        <v>0</v>
      </c>
      <c r="AH2064" s="99"/>
      <c r="AI2064" s="100"/>
      <c r="AJ2064" s="100"/>
      <c r="AK2064" s="100"/>
    </row>
    <row r="2065" spans="1:37" ht="25.4" customHeight="1" x14ac:dyDescent="0.25">
      <c r="A2065" s="308" t="s">
        <v>2187</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2188</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2" t="s">
        <v>76</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69" t="s">
        <v>99</v>
      </c>
      <c r="AE2071" s="113" t="s">
        <v>9</v>
      </c>
      <c r="AF2071" s="92" t="s">
        <v>1988</v>
      </c>
      <c r="AG2071" s="92" t="s">
        <v>1989</v>
      </c>
      <c r="AH2071" s="92" t="s">
        <v>1990</v>
      </c>
      <c r="AI2071" s="93" t="s">
        <v>1991</v>
      </c>
      <c r="AJ2071" s="92"/>
      <c r="AK2071" s="93" t="s">
        <v>1992</v>
      </c>
    </row>
    <row r="2072" spans="1:37" ht="25.4" customHeight="1" thickTop="1" thickBot="1" x14ac:dyDescent="0.3">
      <c r="A2072" s="284" t="s">
        <v>1061</v>
      </c>
      <c r="B2072" s="284"/>
      <c r="C2072" s="284"/>
      <c r="D2072" s="284"/>
      <c r="E2072" s="284"/>
      <c r="F2072" s="284"/>
      <c r="G2072" s="284"/>
      <c r="H2072" s="284"/>
      <c r="I2072" s="284"/>
      <c r="J2072" s="284"/>
      <c r="K2072" s="284"/>
      <c r="L2072" s="284"/>
      <c r="M2072" s="284"/>
      <c r="N2072" s="284"/>
      <c r="O2072" s="284"/>
      <c r="P2072" s="284"/>
      <c r="Q2072" s="284"/>
      <c r="R2072" s="284"/>
      <c r="S2072" s="284"/>
      <c r="T2072" s="284"/>
      <c r="U2072" s="284"/>
      <c r="V2072" s="284"/>
      <c r="W2072" s="284"/>
      <c r="X2072" s="284"/>
      <c r="Y2072" s="284"/>
      <c r="Z2072" s="284"/>
      <c r="AA2072" s="284"/>
      <c r="AB2072" s="284"/>
      <c r="AC2072" s="284"/>
      <c r="AD2072" s="94">
        <f>'Art. 121'!AF1986</f>
        <v>2</v>
      </c>
      <c r="AE2072" s="95">
        <f t="shared" ref="AE2072:AE2078" si="348">IF(AG2072=1,AK2072,AG2072)</f>
        <v>0.303951367781155</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0.303951367781155</v>
      </c>
    </row>
    <row r="2073" spans="1:37" ht="25.4" customHeight="1" thickTop="1" thickBot="1" x14ac:dyDescent="0.3">
      <c r="A2073" s="284" t="s">
        <v>1063</v>
      </c>
      <c r="B2073" s="284"/>
      <c r="C2073" s="284"/>
      <c r="D2073" s="284"/>
      <c r="E2073" s="284"/>
      <c r="F2073" s="284"/>
      <c r="G2073" s="284"/>
      <c r="H2073" s="284"/>
      <c r="I2073" s="284"/>
      <c r="J2073" s="284"/>
      <c r="K2073" s="284"/>
      <c r="L2073" s="284"/>
      <c r="M2073" s="284"/>
      <c r="N2073" s="284"/>
      <c r="O2073" s="284"/>
      <c r="P2073" s="284"/>
      <c r="Q2073" s="284"/>
      <c r="R2073" s="284"/>
      <c r="S2073" s="284"/>
      <c r="T2073" s="284"/>
      <c r="U2073" s="284"/>
      <c r="V2073" s="284"/>
      <c r="W2073" s="284"/>
      <c r="X2073" s="284"/>
      <c r="Y2073" s="284"/>
      <c r="Z2073" s="284"/>
      <c r="AA2073" s="284"/>
      <c r="AB2073" s="284"/>
      <c r="AC2073" s="284"/>
      <c r="AD2073" s="94">
        <f>'Art. 121'!AF1987</f>
        <v>2</v>
      </c>
      <c r="AE2073" s="95">
        <f t="shared" si="348"/>
        <v>0.303951367781155</v>
      </c>
      <c r="AF2073">
        <f t="shared" si="349"/>
        <v>1</v>
      </c>
      <c r="AG2073" s="92">
        <f t="shared" si="350"/>
        <v>1</v>
      </c>
      <c r="AH2073" s="96">
        <f t="shared" si="351"/>
        <v>1</v>
      </c>
      <c r="AI2073" s="97">
        <f t="shared" si="352"/>
        <v>0.14285714285714285</v>
      </c>
      <c r="AJ2073" s="97">
        <f t="shared" si="353"/>
        <v>0.14285714285714285</v>
      </c>
      <c r="AK2073" s="97">
        <f t="shared" si="354"/>
        <v>0.303951367781155</v>
      </c>
    </row>
    <row r="2074" spans="1:37" ht="25.4" customHeight="1" thickTop="1" thickBot="1" x14ac:dyDescent="0.3">
      <c r="A2074" s="284" t="s">
        <v>2189</v>
      </c>
      <c r="B2074" s="284"/>
      <c r="C2074" s="284"/>
      <c r="D2074" s="284"/>
      <c r="E2074" s="284"/>
      <c r="F2074" s="284"/>
      <c r="G2074" s="284"/>
      <c r="H2074" s="284"/>
      <c r="I2074" s="284"/>
      <c r="J2074" s="284"/>
      <c r="K2074" s="284"/>
      <c r="L2074" s="284"/>
      <c r="M2074" s="284"/>
      <c r="N2074" s="284"/>
      <c r="O2074" s="284"/>
      <c r="P2074" s="284"/>
      <c r="Q2074" s="284"/>
      <c r="R2074" s="284"/>
      <c r="S2074" s="284"/>
      <c r="T2074" s="284"/>
      <c r="U2074" s="284"/>
      <c r="V2074" s="284"/>
      <c r="W2074" s="284"/>
      <c r="X2074" s="284"/>
      <c r="Y2074" s="284"/>
      <c r="Z2074" s="284"/>
      <c r="AA2074" s="284"/>
      <c r="AB2074" s="284"/>
      <c r="AC2074" s="284"/>
      <c r="AD2074" s="94">
        <f>'Art. 121'!AF1988</f>
        <v>2</v>
      </c>
      <c r="AE2074" s="95">
        <f t="shared" si="348"/>
        <v>0.303951367781155</v>
      </c>
      <c r="AF2074">
        <f t="shared" si="349"/>
        <v>1</v>
      </c>
      <c r="AG2074" s="92">
        <f t="shared" si="350"/>
        <v>1</v>
      </c>
      <c r="AH2074" s="96">
        <f t="shared" si="351"/>
        <v>1</v>
      </c>
      <c r="AI2074" s="97">
        <f t="shared" si="352"/>
        <v>0.14285714285714285</v>
      </c>
      <c r="AJ2074" s="97">
        <f t="shared" si="353"/>
        <v>0.14285714285714285</v>
      </c>
      <c r="AK2074" s="97">
        <f t="shared" si="354"/>
        <v>0.303951367781155</v>
      </c>
    </row>
    <row r="2075" spans="1:37" ht="25.4" customHeight="1" thickTop="1" thickBot="1" x14ac:dyDescent="0.3">
      <c r="A2075" s="284" t="s">
        <v>2190</v>
      </c>
      <c r="B2075" s="284"/>
      <c r="C2075" s="284"/>
      <c r="D2075" s="284"/>
      <c r="E2075" s="284"/>
      <c r="F2075" s="284"/>
      <c r="G2075" s="284"/>
      <c r="H2075" s="284"/>
      <c r="I2075" s="284"/>
      <c r="J2075" s="284"/>
      <c r="K2075" s="284"/>
      <c r="L2075" s="284"/>
      <c r="M2075" s="284"/>
      <c r="N2075" s="284"/>
      <c r="O2075" s="284"/>
      <c r="P2075" s="284"/>
      <c r="Q2075" s="284"/>
      <c r="R2075" s="284"/>
      <c r="S2075" s="284"/>
      <c r="T2075" s="284"/>
      <c r="U2075" s="284"/>
      <c r="V2075" s="284"/>
      <c r="W2075" s="284"/>
      <c r="X2075" s="284"/>
      <c r="Y2075" s="284"/>
      <c r="Z2075" s="284"/>
      <c r="AA2075" s="284"/>
      <c r="AB2075" s="284"/>
      <c r="AC2075" s="284"/>
      <c r="AD2075" s="94">
        <f>'Art. 121'!AF1989</f>
        <v>2</v>
      </c>
      <c r="AE2075" s="95">
        <f t="shared" si="348"/>
        <v>0.303951367781155</v>
      </c>
      <c r="AF2075">
        <f t="shared" si="349"/>
        <v>1</v>
      </c>
      <c r="AG2075" s="92">
        <f t="shared" si="350"/>
        <v>1</v>
      </c>
      <c r="AH2075" s="96">
        <f t="shared" si="351"/>
        <v>1</v>
      </c>
      <c r="AI2075" s="97">
        <f t="shared" si="352"/>
        <v>0.14285714285714285</v>
      </c>
      <c r="AJ2075" s="97">
        <f t="shared" si="353"/>
        <v>0.14285714285714285</v>
      </c>
      <c r="AK2075" s="97">
        <f t="shared" si="354"/>
        <v>0.303951367781155</v>
      </c>
    </row>
    <row r="2076" spans="1:37" ht="25.4" customHeight="1" thickTop="1" thickBot="1" x14ac:dyDescent="0.3">
      <c r="A2076" s="279" t="s">
        <v>2191</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94">
        <f>'Art. 121'!AF1990</f>
        <v>2</v>
      </c>
      <c r="AE2076" s="95">
        <f t="shared" si="348"/>
        <v>0.303951367781155</v>
      </c>
      <c r="AF2076">
        <f t="shared" si="349"/>
        <v>1</v>
      </c>
      <c r="AG2076" s="92">
        <f t="shared" si="350"/>
        <v>1</v>
      </c>
      <c r="AH2076" s="96">
        <f t="shared" si="351"/>
        <v>1</v>
      </c>
      <c r="AI2076" s="97">
        <f t="shared" si="352"/>
        <v>0.14285714285714285</v>
      </c>
      <c r="AJ2076" s="97">
        <f t="shared" si="353"/>
        <v>0.14285714285714285</v>
      </c>
      <c r="AK2076" s="97">
        <f t="shared" si="354"/>
        <v>0.303951367781155</v>
      </c>
    </row>
    <row r="2077" spans="1:37" ht="25.4" customHeight="1" thickTop="1" thickBot="1" x14ac:dyDescent="0.3">
      <c r="A2077" s="279" t="s">
        <v>2192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94">
        <f>'Art. 121'!AF1991</f>
        <v>2</v>
      </c>
      <c r="AE2077" s="95">
        <f t="shared" si="348"/>
        <v>0.303951367781155</v>
      </c>
      <c r="AF2077">
        <f t="shared" si="349"/>
        <v>1</v>
      </c>
      <c r="AG2077" s="92">
        <f t="shared" si="350"/>
        <v>1</v>
      </c>
      <c r="AH2077" s="96">
        <f t="shared" si="351"/>
        <v>1</v>
      </c>
      <c r="AI2077" s="97">
        <f t="shared" si="352"/>
        <v>0.14285714285714285</v>
      </c>
      <c r="AJ2077" s="97">
        <f t="shared" si="353"/>
        <v>0.14285714285714285</v>
      </c>
      <c r="AK2077" s="97">
        <f t="shared" si="354"/>
        <v>0.303951367781155</v>
      </c>
    </row>
    <row r="2078" spans="1:37" ht="25.4" customHeight="1" thickTop="1" thickBot="1" x14ac:dyDescent="0.3">
      <c r="A2078" s="284" t="s">
        <v>2193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94">
        <f>'Art. 121'!AF1992</f>
        <v>2</v>
      </c>
      <c r="AE2078" s="95">
        <f t="shared" si="348"/>
        <v>0.303951367781155</v>
      </c>
      <c r="AF2078">
        <f t="shared" si="349"/>
        <v>1</v>
      </c>
      <c r="AG2078" s="92">
        <f t="shared" si="350"/>
        <v>1</v>
      </c>
      <c r="AH2078" s="96">
        <f t="shared" si="351"/>
        <v>1</v>
      </c>
      <c r="AI2078" s="97">
        <f t="shared" si="352"/>
        <v>0.14285714285714285</v>
      </c>
      <c r="AJ2078" s="97">
        <f t="shared" si="353"/>
        <v>0.14285714285714285</v>
      </c>
      <c r="AK2078" s="97">
        <f t="shared" si="354"/>
        <v>0.303951367781155</v>
      </c>
    </row>
    <row r="2079" spans="1:37" ht="25.4" customHeight="1" thickTop="1" x14ac:dyDescent="0.25">
      <c r="A2079" s="321" t="s">
        <v>2194</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5">
        <f>SUM(AE2072:AE2078)</f>
        <v>2.1276595744680851</v>
      </c>
      <c r="AF2079" s="65"/>
      <c r="AG2079" s="98">
        <f>SUM(AG2072:AG2078)</f>
        <v>7</v>
      </c>
      <c r="AH2079" s="99"/>
      <c r="AI2079" s="100"/>
      <c r="AJ2079" s="100"/>
      <c r="AK2079" s="100"/>
    </row>
    <row r="2080" spans="1:37" ht="25.4" customHeight="1" x14ac:dyDescent="0.25">
      <c r="A2080" s="308" t="s">
        <v>2195</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2" t="s">
        <v>111</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11" t="s">
        <v>99</v>
      </c>
      <c r="AE2082" s="112" t="s">
        <v>9</v>
      </c>
      <c r="AF2082" s="92" t="s">
        <v>1988</v>
      </c>
      <c r="AG2082" s="92" t="s">
        <v>1989</v>
      </c>
      <c r="AH2082" s="92" t="s">
        <v>1990</v>
      </c>
      <c r="AI2082" s="93" t="s">
        <v>1991</v>
      </c>
      <c r="AJ2082" s="92"/>
      <c r="AK2082" s="93" t="s">
        <v>1992</v>
      </c>
    </row>
    <row r="2083" spans="1:37" ht="25.4" customHeight="1" thickTop="1" thickBot="1" x14ac:dyDescent="0.3">
      <c r="A2083" s="284" t="s">
        <v>1779</v>
      </c>
      <c r="B2083" s="284"/>
      <c r="C2083" s="284"/>
      <c r="D2083" s="284"/>
      <c r="E2083" s="284"/>
      <c r="F2083" s="284"/>
      <c r="G2083" s="284"/>
      <c r="H2083" s="284"/>
      <c r="I2083" s="284"/>
      <c r="J2083" s="284"/>
      <c r="K2083" s="284"/>
      <c r="L2083" s="284"/>
      <c r="M2083" s="284"/>
      <c r="N2083" s="284"/>
      <c r="O2083" s="284"/>
      <c r="P2083" s="284"/>
      <c r="Q2083" s="284"/>
      <c r="R2083" s="284"/>
      <c r="S2083" s="284"/>
      <c r="T2083" s="284"/>
      <c r="U2083" s="284"/>
      <c r="V2083" s="284"/>
      <c r="W2083" s="284"/>
      <c r="X2083" s="284"/>
      <c r="Y2083" s="284"/>
      <c r="Z2083" s="284"/>
      <c r="AA2083" s="284"/>
      <c r="AB2083" s="284"/>
      <c r="AC2083" s="284"/>
      <c r="AD2083" s="94">
        <f>'Art. 121'!AF1995</f>
        <v>2</v>
      </c>
      <c r="AE2083" s="95">
        <f>IF(AG2083=1,AK2083,AG2083)</f>
        <v>0.42553191489361702</v>
      </c>
      <c r="AF2083">
        <f>AD2083/2</f>
        <v>1</v>
      </c>
      <c r="AG2083" s="92">
        <f>IF(AND(AF2083&gt;=0,AF2083&lt;=1),1,"No aplica")</f>
        <v>1</v>
      </c>
      <c r="AH2083" s="96">
        <f>AD2083/(AG2083*2)</f>
        <v>1</v>
      </c>
      <c r="AI2083" s="97">
        <f>IF(AG2083=1,AG2083/$AG$2088,"No aplica")</f>
        <v>0.2</v>
      </c>
      <c r="AJ2083" s="97">
        <f>AF2083*AI2083</f>
        <v>0.2</v>
      </c>
      <c r="AK2083" s="97">
        <f>AJ2083*$AE$23</f>
        <v>0.42553191489361702</v>
      </c>
    </row>
    <row r="2084" spans="1:37" ht="25.4" customHeight="1" thickTop="1" thickBot="1" x14ac:dyDescent="0.3">
      <c r="A2084" s="284" t="s">
        <v>1781</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94">
        <f>'Art. 121'!AF1996</f>
        <v>2</v>
      </c>
      <c r="AE2084" s="95">
        <f>IF(AG2084=1,AK2084,AG2084)</f>
        <v>0.42553191489361702</v>
      </c>
      <c r="AF2084">
        <f>AD2084/2</f>
        <v>1</v>
      </c>
      <c r="AG2084" s="92">
        <f>IF(AND(AF2084&gt;=0,AF2084&lt;=1),1,"No aplica")</f>
        <v>1</v>
      </c>
      <c r="AH2084" s="96">
        <f>AD2084/(AG2084*2)</f>
        <v>1</v>
      </c>
      <c r="AI2084" s="97">
        <f>IF(AG2084=1,AG2084/$AG$2088,"No aplica")</f>
        <v>0.2</v>
      </c>
      <c r="AJ2084" s="97">
        <f>AF2084*AI2084</f>
        <v>0.2</v>
      </c>
      <c r="AK2084" s="97">
        <f>AJ2084*$AE$23</f>
        <v>0.42553191489361702</v>
      </c>
    </row>
    <row r="2085" spans="1:37" ht="25.4" customHeight="1" thickTop="1" thickBot="1" x14ac:dyDescent="0.3">
      <c r="A2085" s="284" t="s">
        <v>1783</v>
      </c>
      <c r="B2085" s="284"/>
      <c r="C2085" s="284"/>
      <c r="D2085" s="284"/>
      <c r="E2085" s="284"/>
      <c r="F2085" s="284"/>
      <c r="G2085" s="284"/>
      <c r="H2085" s="284"/>
      <c r="I2085" s="284"/>
      <c r="J2085" s="284"/>
      <c r="K2085" s="284"/>
      <c r="L2085" s="284"/>
      <c r="M2085" s="284"/>
      <c r="N2085" s="284"/>
      <c r="O2085" s="284"/>
      <c r="P2085" s="284"/>
      <c r="Q2085" s="284"/>
      <c r="R2085" s="284"/>
      <c r="S2085" s="284"/>
      <c r="T2085" s="284"/>
      <c r="U2085" s="284"/>
      <c r="V2085" s="284"/>
      <c r="W2085" s="284"/>
      <c r="X2085" s="284"/>
      <c r="Y2085" s="284"/>
      <c r="Z2085" s="284"/>
      <c r="AA2085" s="284"/>
      <c r="AB2085" s="284"/>
      <c r="AC2085" s="284"/>
      <c r="AD2085" s="94">
        <f>'Art. 121'!AF1997</f>
        <v>2</v>
      </c>
      <c r="AE2085" s="95">
        <f>IF(AG2085=1,AK2085,AG2085)</f>
        <v>0.42553191489361702</v>
      </c>
      <c r="AF2085">
        <f>AD2085/2</f>
        <v>1</v>
      </c>
      <c r="AG2085" s="92">
        <f>IF(AND(AF2085&gt;=0,AF2085&lt;=1),1,"No aplica")</f>
        <v>1</v>
      </c>
      <c r="AH2085" s="96">
        <f>AD2085/(AG2085*2)</f>
        <v>1</v>
      </c>
      <c r="AI2085" s="97">
        <f>IF(AG2085=1,AG2085/$AG$2088,"No aplica")</f>
        <v>0.2</v>
      </c>
      <c r="AJ2085" s="97">
        <f>AF2085*AI2085</f>
        <v>0.2</v>
      </c>
      <c r="AK2085" s="97">
        <f>AJ2085*$AE$23</f>
        <v>0.42553191489361702</v>
      </c>
    </row>
    <row r="2086" spans="1:37" ht="25.4" customHeight="1" thickTop="1" thickBot="1" x14ac:dyDescent="0.3">
      <c r="A2086" s="284" t="s">
        <v>1786</v>
      </c>
      <c r="B2086" s="284"/>
      <c r="C2086" s="284"/>
      <c r="D2086" s="284"/>
      <c r="E2086" s="284"/>
      <c r="F2086" s="284"/>
      <c r="G2086" s="284"/>
      <c r="H2086" s="284"/>
      <c r="I2086" s="284"/>
      <c r="J2086" s="284"/>
      <c r="K2086" s="284"/>
      <c r="L2086" s="284"/>
      <c r="M2086" s="284"/>
      <c r="N2086" s="284"/>
      <c r="O2086" s="284"/>
      <c r="P2086" s="284"/>
      <c r="Q2086" s="284"/>
      <c r="R2086" s="284"/>
      <c r="S2086" s="284"/>
      <c r="T2086" s="284"/>
      <c r="U2086" s="284"/>
      <c r="V2086" s="284"/>
      <c r="W2086" s="284"/>
      <c r="X2086" s="284"/>
      <c r="Y2086" s="284"/>
      <c r="Z2086" s="284"/>
      <c r="AA2086" s="284"/>
      <c r="AB2086" s="284"/>
      <c r="AC2086" s="284"/>
      <c r="AD2086" s="94">
        <f>'Art. 121'!AF1998</f>
        <v>2</v>
      </c>
      <c r="AE2086" s="95">
        <f>IF(AG2086=1,AK2086,AG2086)</f>
        <v>0.42553191489361702</v>
      </c>
      <c r="AF2086">
        <f>AD2086/2</f>
        <v>1</v>
      </c>
      <c r="AG2086" s="92">
        <f>IF(AND(AF2086&gt;=0,AF2086&lt;=1),1,"No aplica")</f>
        <v>1</v>
      </c>
      <c r="AH2086" s="96">
        <f>AD2086/(AG2086*2)</f>
        <v>1</v>
      </c>
      <c r="AI2086" s="97">
        <f>IF(AG2086=1,AG2086/$AG$2088,"No aplica")</f>
        <v>0.2</v>
      </c>
      <c r="AJ2086" s="97">
        <f>AF2086*AI2086</f>
        <v>0.2</v>
      </c>
      <c r="AK2086" s="97">
        <f>AJ2086*$AE$23</f>
        <v>0.42553191489361702</v>
      </c>
    </row>
    <row r="2087" spans="1:37" ht="25.4" customHeight="1" thickTop="1" thickBot="1" x14ac:dyDescent="0.3">
      <c r="A2087" s="284" t="s">
        <v>1788</v>
      </c>
      <c r="B2087" s="284"/>
      <c r="C2087" s="284"/>
      <c r="D2087" s="284"/>
      <c r="E2087" s="284"/>
      <c r="F2087" s="284"/>
      <c r="G2087" s="284"/>
      <c r="H2087" s="284"/>
      <c r="I2087" s="284"/>
      <c r="J2087" s="284"/>
      <c r="K2087" s="284"/>
      <c r="L2087" s="284"/>
      <c r="M2087" s="284"/>
      <c r="N2087" s="284"/>
      <c r="O2087" s="284"/>
      <c r="P2087" s="284"/>
      <c r="Q2087" s="284"/>
      <c r="R2087" s="284"/>
      <c r="S2087" s="284"/>
      <c r="T2087" s="284"/>
      <c r="U2087" s="284"/>
      <c r="V2087" s="284"/>
      <c r="W2087" s="284"/>
      <c r="X2087" s="284"/>
      <c r="Y2087" s="284"/>
      <c r="Z2087" s="284"/>
      <c r="AA2087" s="284"/>
      <c r="AB2087" s="284"/>
      <c r="AC2087" s="284"/>
      <c r="AD2087" s="94">
        <f>'Art. 121'!AF1999</f>
        <v>2</v>
      </c>
      <c r="AE2087" s="95">
        <f>IF(AG2087=1,AK2087,AG2087)</f>
        <v>0.42553191489361702</v>
      </c>
      <c r="AF2087">
        <f>AD2087/2</f>
        <v>1</v>
      </c>
      <c r="AG2087" s="92">
        <f>IF(AND(AF2087&gt;=0,AF2087&lt;=1),1,"No aplica")</f>
        <v>1</v>
      </c>
      <c r="AH2087" s="96">
        <f>AD2087/(AG2087*2)</f>
        <v>1</v>
      </c>
      <c r="AI2087" s="97">
        <f>IF(AG2087=1,AG2087/$AG$2088,"No aplica")</f>
        <v>0.2</v>
      </c>
      <c r="AJ2087" s="97">
        <f>AF2087*AI2087</f>
        <v>0.2</v>
      </c>
      <c r="AK2087" s="97">
        <f>AJ2087*$AE$23</f>
        <v>0.42553191489361702</v>
      </c>
    </row>
    <row r="2088" spans="1:37" ht="25.4" customHeight="1" thickTop="1" x14ac:dyDescent="0.25">
      <c r="A2088" s="321" t="s">
        <v>2196</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5">
        <f>SUM(AE2081:AE2087)</f>
        <v>2.1276595744680851</v>
      </c>
      <c r="AF2088" s="65"/>
      <c r="AG2088" s="98">
        <f>SUM(AG2083:AG2087)</f>
        <v>5</v>
      </c>
      <c r="AH2088" s="99"/>
      <c r="AI2088" s="100"/>
      <c r="AJ2088" s="100"/>
      <c r="AK2088" s="100"/>
    </row>
    <row r="2089" spans="1:37" ht="25.4" customHeight="1" x14ac:dyDescent="0.25">
      <c r="A2089" s="308" t="s">
        <v>2197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1789</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2" t="s">
        <v>76</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69" t="s">
        <v>99</v>
      </c>
      <c r="AE2095" s="113" t="s">
        <v>9</v>
      </c>
      <c r="AF2095" s="92" t="s">
        <v>1988</v>
      </c>
      <c r="AG2095" s="92" t="s">
        <v>1989</v>
      </c>
      <c r="AH2095" s="92" t="s">
        <v>1990</v>
      </c>
      <c r="AI2095" s="93" t="s">
        <v>1991</v>
      </c>
      <c r="AJ2095" s="92"/>
      <c r="AK2095" s="93" t="s">
        <v>1992</v>
      </c>
    </row>
    <row r="2096" spans="1:37" ht="25.4" customHeight="1" thickTop="1" thickBot="1" x14ac:dyDescent="0.3">
      <c r="A2096" s="284" t="s">
        <v>1061</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4">
        <f>'Art. 121'!AF2008</f>
        <v>2</v>
      </c>
      <c r="AE2096" s="95">
        <f t="shared" ref="AE2096:AE2111" si="355">IF(AG2096=1,AK2096,AG2096)</f>
        <v>0.13297872340425532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0.13297872340425532</v>
      </c>
    </row>
    <row r="2097" spans="1:37" ht="25.4" customHeight="1" thickTop="1" thickBot="1" x14ac:dyDescent="0.3">
      <c r="A2097" s="284" t="s">
        <v>1063</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4">
        <f>'Art. 121'!AF2009</f>
        <v>2</v>
      </c>
      <c r="AE2097" s="95">
        <f t="shared" si="355"/>
        <v>0.13297872340425532</v>
      </c>
      <c r="AF2097">
        <f t="shared" si="356"/>
        <v>1</v>
      </c>
      <c r="AG2097" s="92">
        <f t="shared" si="357"/>
        <v>1</v>
      </c>
      <c r="AH2097" s="96">
        <f t="shared" si="358"/>
        <v>1</v>
      </c>
      <c r="AI2097" s="97">
        <f t="shared" si="359"/>
        <v>6.25E-2</v>
      </c>
      <c r="AJ2097" s="97">
        <f t="shared" si="360"/>
        <v>6.25E-2</v>
      </c>
      <c r="AK2097" s="97">
        <f t="shared" si="361"/>
        <v>0.13297872340425532</v>
      </c>
    </row>
    <row r="2098" spans="1:37" ht="25.4" customHeight="1" thickTop="1" thickBot="1" x14ac:dyDescent="0.3">
      <c r="A2098" s="284" t="s">
        <v>2198</v>
      </c>
      <c r="B2098" s="284"/>
      <c r="C2098" s="284"/>
      <c r="D2098" s="284"/>
      <c r="E2098" s="284"/>
      <c r="F2098" s="284"/>
      <c r="G2098" s="284"/>
      <c r="H2098" s="284"/>
      <c r="I2098" s="284"/>
      <c r="J2098" s="284"/>
      <c r="K2098" s="284"/>
      <c r="L2098" s="284"/>
      <c r="M2098" s="284"/>
      <c r="N2098" s="284"/>
      <c r="O2098" s="284"/>
      <c r="P2098" s="284"/>
      <c r="Q2098" s="284"/>
      <c r="R2098" s="284"/>
      <c r="S2098" s="284"/>
      <c r="T2098" s="284"/>
      <c r="U2098" s="284"/>
      <c r="V2098" s="284"/>
      <c r="W2098" s="284"/>
      <c r="X2098" s="284"/>
      <c r="Y2098" s="284"/>
      <c r="Z2098" s="284"/>
      <c r="AA2098" s="284"/>
      <c r="AB2098" s="284"/>
      <c r="AC2098" s="284"/>
      <c r="AD2098" s="94">
        <f>'Art. 121'!AF2010</f>
        <v>2</v>
      </c>
      <c r="AE2098" s="95">
        <f t="shared" si="355"/>
        <v>0.13297872340425532</v>
      </c>
      <c r="AF2098">
        <f t="shared" si="356"/>
        <v>1</v>
      </c>
      <c r="AG2098" s="92">
        <f t="shared" si="357"/>
        <v>1</v>
      </c>
      <c r="AH2098" s="96">
        <f t="shared" si="358"/>
        <v>1</v>
      </c>
      <c r="AI2098" s="97">
        <f t="shared" si="359"/>
        <v>6.25E-2</v>
      </c>
      <c r="AJ2098" s="97">
        <f t="shared" si="360"/>
        <v>6.25E-2</v>
      </c>
      <c r="AK2098" s="97">
        <f t="shared" si="361"/>
        <v>0.13297872340425532</v>
      </c>
    </row>
    <row r="2099" spans="1:37" ht="25.4" customHeight="1" thickTop="1" thickBot="1" x14ac:dyDescent="0.3">
      <c r="A2099" s="284" t="s">
        <v>2199</v>
      </c>
      <c r="B2099" s="284"/>
      <c r="C2099" s="284"/>
      <c r="D2099" s="284"/>
      <c r="E2099" s="284"/>
      <c r="F2099" s="284"/>
      <c r="G2099" s="284"/>
      <c r="H2099" s="284"/>
      <c r="I2099" s="284"/>
      <c r="J2099" s="284"/>
      <c r="K2099" s="284"/>
      <c r="L2099" s="284"/>
      <c r="M2099" s="284"/>
      <c r="N2099" s="284"/>
      <c r="O2099" s="284"/>
      <c r="P2099" s="284"/>
      <c r="Q2099" s="284"/>
      <c r="R2099" s="284"/>
      <c r="S2099" s="284"/>
      <c r="T2099" s="284"/>
      <c r="U2099" s="284"/>
      <c r="V2099" s="284"/>
      <c r="W2099" s="284"/>
      <c r="X2099" s="284"/>
      <c r="Y2099" s="284"/>
      <c r="Z2099" s="284"/>
      <c r="AA2099" s="284"/>
      <c r="AB2099" s="284"/>
      <c r="AC2099" s="284"/>
      <c r="AD2099" s="94">
        <f>'Art. 121'!AF2011</f>
        <v>2</v>
      </c>
      <c r="AE2099" s="95">
        <f t="shared" si="355"/>
        <v>0.13297872340425532</v>
      </c>
      <c r="AF2099">
        <f t="shared" si="356"/>
        <v>1</v>
      </c>
      <c r="AG2099" s="92">
        <f t="shared" si="357"/>
        <v>1</v>
      </c>
      <c r="AH2099" s="96">
        <f t="shared" si="358"/>
        <v>1</v>
      </c>
      <c r="AI2099" s="97">
        <f t="shared" si="359"/>
        <v>6.25E-2</v>
      </c>
      <c r="AJ2099" s="97">
        <f t="shared" si="360"/>
        <v>6.25E-2</v>
      </c>
      <c r="AK2099" s="97">
        <f t="shared" si="361"/>
        <v>0.13297872340425532</v>
      </c>
    </row>
    <row r="2100" spans="1:37" ht="25.4" customHeight="1" thickTop="1" thickBot="1" x14ac:dyDescent="0.3">
      <c r="A2100" s="279" t="s">
        <v>2200</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94">
        <f>'Art. 121'!AF2012</f>
        <v>2</v>
      </c>
      <c r="AE2100" s="95">
        <f t="shared" si="355"/>
        <v>0.13297872340425532</v>
      </c>
      <c r="AF2100">
        <f t="shared" si="356"/>
        <v>1</v>
      </c>
      <c r="AG2100" s="92">
        <f t="shared" si="357"/>
        <v>1</v>
      </c>
      <c r="AH2100" s="96">
        <f t="shared" si="358"/>
        <v>1</v>
      </c>
      <c r="AI2100" s="97">
        <f t="shared" si="359"/>
        <v>6.25E-2</v>
      </c>
      <c r="AJ2100" s="97">
        <f t="shared" si="360"/>
        <v>6.25E-2</v>
      </c>
      <c r="AK2100" s="97">
        <f t="shared" si="361"/>
        <v>0.13297872340425532</v>
      </c>
    </row>
    <row r="2101" spans="1:37" ht="25.4" customHeight="1" thickTop="1" thickBot="1" x14ac:dyDescent="0.3">
      <c r="A2101" s="279" t="s">
        <v>2201</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94">
        <f>'Art. 121'!AF2013</f>
        <v>2</v>
      </c>
      <c r="AE2101" s="95">
        <f t="shared" si="355"/>
        <v>0.13297872340425532</v>
      </c>
      <c r="AF2101">
        <f t="shared" si="356"/>
        <v>1</v>
      </c>
      <c r="AG2101" s="92">
        <f t="shared" si="357"/>
        <v>1</v>
      </c>
      <c r="AH2101" s="96">
        <f t="shared" si="358"/>
        <v>1</v>
      </c>
      <c r="AI2101" s="97">
        <f t="shared" si="359"/>
        <v>6.25E-2</v>
      </c>
      <c r="AJ2101" s="97">
        <f t="shared" si="360"/>
        <v>6.25E-2</v>
      </c>
      <c r="AK2101" s="97">
        <f t="shared" si="361"/>
        <v>0.13297872340425532</v>
      </c>
    </row>
    <row r="2102" spans="1:37" ht="25.4" customHeight="1" thickTop="1" thickBot="1" x14ac:dyDescent="0.3">
      <c r="A2102" s="284" t="s">
        <v>2202</v>
      </c>
      <c r="B2102" s="284"/>
      <c r="C2102" s="284"/>
      <c r="D2102" s="284"/>
      <c r="E2102" s="284"/>
      <c r="F2102" s="284"/>
      <c r="G2102" s="284"/>
      <c r="H2102" s="284"/>
      <c r="I2102" s="284"/>
      <c r="J2102" s="284"/>
      <c r="K2102" s="284"/>
      <c r="L2102" s="284"/>
      <c r="M2102" s="284"/>
      <c r="N2102" s="284"/>
      <c r="O2102" s="284"/>
      <c r="P2102" s="284"/>
      <c r="Q2102" s="284"/>
      <c r="R2102" s="284"/>
      <c r="S2102" s="284"/>
      <c r="T2102" s="284"/>
      <c r="U2102" s="284"/>
      <c r="V2102" s="284"/>
      <c r="W2102" s="284"/>
      <c r="X2102" s="284"/>
      <c r="Y2102" s="284"/>
      <c r="Z2102" s="284"/>
      <c r="AA2102" s="284"/>
      <c r="AB2102" s="284"/>
      <c r="AC2102" s="284"/>
      <c r="AD2102" s="94">
        <f>'Art. 121'!AF2014</f>
        <v>2</v>
      </c>
      <c r="AE2102" s="95">
        <f t="shared" si="355"/>
        <v>0.13297872340425532</v>
      </c>
      <c r="AF2102">
        <f t="shared" si="356"/>
        <v>1</v>
      </c>
      <c r="AG2102" s="92">
        <f t="shared" si="357"/>
        <v>1</v>
      </c>
      <c r="AH2102" s="96">
        <f t="shared" si="358"/>
        <v>1</v>
      </c>
      <c r="AI2102" s="97">
        <f t="shared" si="359"/>
        <v>6.25E-2</v>
      </c>
      <c r="AJ2102" s="97">
        <f t="shared" si="360"/>
        <v>6.25E-2</v>
      </c>
      <c r="AK2102" s="97">
        <f t="shared" si="361"/>
        <v>0.13297872340425532</v>
      </c>
    </row>
    <row r="2103" spans="1:37" ht="25.4" customHeight="1" thickTop="1" thickBot="1" x14ac:dyDescent="0.3">
      <c r="A2103" s="284" t="s">
        <v>2203</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94">
        <f>'Art. 121'!AF2015</f>
        <v>2</v>
      </c>
      <c r="AE2103" s="95">
        <f t="shared" si="355"/>
        <v>0.13297872340425532</v>
      </c>
      <c r="AF2103">
        <f t="shared" si="356"/>
        <v>1</v>
      </c>
      <c r="AG2103" s="92">
        <f t="shared" si="357"/>
        <v>1</v>
      </c>
      <c r="AH2103" s="96">
        <f t="shared" si="358"/>
        <v>1</v>
      </c>
      <c r="AI2103" s="97">
        <f t="shared" si="359"/>
        <v>6.25E-2</v>
      </c>
      <c r="AJ2103" s="97">
        <f t="shared" si="360"/>
        <v>6.25E-2</v>
      </c>
      <c r="AK2103" s="97">
        <f t="shared" si="361"/>
        <v>0.13297872340425532</v>
      </c>
    </row>
    <row r="2104" spans="1:37" ht="25.4" customHeight="1" thickTop="1" thickBot="1" x14ac:dyDescent="0.3">
      <c r="A2104" s="284" t="s">
        <v>2204</v>
      </c>
      <c r="B2104" s="284"/>
      <c r="C2104" s="284"/>
      <c r="D2104" s="284"/>
      <c r="E2104" s="284"/>
      <c r="F2104" s="284"/>
      <c r="G2104" s="284"/>
      <c r="H2104" s="284"/>
      <c r="I2104" s="284"/>
      <c r="J2104" s="284"/>
      <c r="K2104" s="284"/>
      <c r="L2104" s="284"/>
      <c r="M2104" s="284"/>
      <c r="N2104" s="284"/>
      <c r="O2104" s="284"/>
      <c r="P2104" s="284"/>
      <c r="Q2104" s="284"/>
      <c r="R2104" s="284"/>
      <c r="S2104" s="284"/>
      <c r="T2104" s="284"/>
      <c r="U2104" s="284"/>
      <c r="V2104" s="284"/>
      <c r="W2104" s="284"/>
      <c r="X2104" s="284"/>
      <c r="Y2104" s="284"/>
      <c r="Z2104" s="284"/>
      <c r="AA2104" s="284"/>
      <c r="AB2104" s="284"/>
      <c r="AC2104" s="284"/>
      <c r="AD2104" s="94">
        <f>'Art. 121'!AF2016</f>
        <v>2</v>
      </c>
      <c r="AE2104" s="95">
        <f t="shared" si="355"/>
        <v>0.13297872340425532</v>
      </c>
      <c r="AF2104">
        <f t="shared" si="356"/>
        <v>1</v>
      </c>
      <c r="AG2104" s="92">
        <f t="shared" si="357"/>
        <v>1</v>
      </c>
      <c r="AH2104" s="96">
        <f t="shared" si="358"/>
        <v>1</v>
      </c>
      <c r="AI2104" s="97">
        <f t="shared" si="359"/>
        <v>6.25E-2</v>
      </c>
      <c r="AJ2104" s="97">
        <f t="shared" si="360"/>
        <v>6.25E-2</v>
      </c>
      <c r="AK2104" s="97">
        <f t="shared" si="361"/>
        <v>0.13297872340425532</v>
      </c>
    </row>
    <row r="2105" spans="1:37" ht="25.4" customHeight="1" thickTop="1" thickBot="1" x14ac:dyDescent="0.3">
      <c r="A2105" s="284" t="s">
        <v>2205</v>
      </c>
      <c r="B2105" s="284"/>
      <c r="C2105" s="284"/>
      <c r="D2105" s="284"/>
      <c r="E2105" s="284"/>
      <c r="F2105" s="284"/>
      <c r="G2105" s="284"/>
      <c r="H2105" s="284"/>
      <c r="I2105" s="284"/>
      <c r="J2105" s="284"/>
      <c r="K2105" s="284"/>
      <c r="L2105" s="284"/>
      <c r="M2105" s="284"/>
      <c r="N2105" s="284"/>
      <c r="O2105" s="284"/>
      <c r="P2105" s="284"/>
      <c r="Q2105" s="284"/>
      <c r="R2105" s="284"/>
      <c r="S2105" s="284"/>
      <c r="T2105" s="284"/>
      <c r="U2105" s="284"/>
      <c r="V2105" s="284"/>
      <c r="W2105" s="284"/>
      <c r="X2105" s="284"/>
      <c r="Y2105" s="284"/>
      <c r="Z2105" s="284"/>
      <c r="AA2105" s="284"/>
      <c r="AB2105" s="284"/>
      <c r="AC2105" s="284"/>
      <c r="AD2105" s="94">
        <f>'Art. 121'!AF2017</f>
        <v>2</v>
      </c>
      <c r="AE2105" s="95">
        <f t="shared" si="355"/>
        <v>0.13297872340425532</v>
      </c>
      <c r="AF2105">
        <f t="shared" si="356"/>
        <v>1</v>
      </c>
      <c r="AG2105" s="92">
        <f t="shared" si="357"/>
        <v>1</v>
      </c>
      <c r="AH2105" s="96">
        <f t="shared" si="358"/>
        <v>1</v>
      </c>
      <c r="AI2105" s="97">
        <f t="shared" si="359"/>
        <v>6.25E-2</v>
      </c>
      <c r="AJ2105" s="97">
        <f t="shared" si="360"/>
        <v>6.25E-2</v>
      </c>
      <c r="AK2105" s="97">
        <f t="shared" si="361"/>
        <v>0.13297872340425532</v>
      </c>
    </row>
    <row r="2106" spans="1:37" ht="25.4" customHeight="1" thickTop="1" thickBot="1" x14ac:dyDescent="0.3">
      <c r="A2106" s="284" t="s">
        <v>2206</v>
      </c>
      <c r="B2106" s="284"/>
      <c r="C2106" s="284"/>
      <c r="D2106" s="284"/>
      <c r="E2106" s="284"/>
      <c r="F2106" s="284"/>
      <c r="G2106" s="284"/>
      <c r="H2106" s="284"/>
      <c r="I2106" s="284"/>
      <c r="J2106" s="284"/>
      <c r="K2106" s="284"/>
      <c r="L2106" s="284"/>
      <c r="M2106" s="284"/>
      <c r="N2106" s="284"/>
      <c r="O2106" s="284"/>
      <c r="P2106" s="284"/>
      <c r="Q2106" s="284"/>
      <c r="R2106" s="284"/>
      <c r="S2106" s="284"/>
      <c r="T2106" s="284"/>
      <c r="U2106" s="284"/>
      <c r="V2106" s="284"/>
      <c r="W2106" s="284"/>
      <c r="X2106" s="284"/>
      <c r="Y2106" s="284"/>
      <c r="Z2106" s="284"/>
      <c r="AA2106" s="284"/>
      <c r="AB2106" s="284"/>
      <c r="AC2106" s="284"/>
      <c r="AD2106" s="94">
        <f>'Art. 121'!AF2018</f>
        <v>2</v>
      </c>
      <c r="AE2106" s="95">
        <f t="shared" si="355"/>
        <v>0.13297872340425532</v>
      </c>
      <c r="AF2106">
        <f t="shared" si="356"/>
        <v>1</v>
      </c>
      <c r="AG2106" s="92">
        <f t="shared" si="357"/>
        <v>1</v>
      </c>
      <c r="AH2106" s="96">
        <f t="shared" si="358"/>
        <v>1</v>
      </c>
      <c r="AI2106" s="97">
        <f t="shared" si="359"/>
        <v>6.25E-2</v>
      </c>
      <c r="AJ2106" s="97">
        <f t="shared" si="360"/>
        <v>6.25E-2</v>
      </c>
      <c r="AK2106" s="97">
        <f t="shared" si="361"/>
        <v>0.13297872340425532</v>
      </c>
    </row>
    <row r="2107" spans="1:37" ht="25.4" customHeight="1" thickTop="1" thickBot="1" x14ac:dyDescent="0.3">
      <c r="A2107" s="279" t="s">
        <v>2207</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94">
        <f>'Art. 121'!AF2019</f>
        <v>2</v>
      </c>
      <c r="AE2107" s="95">
        <f t="shared" si="355"/>
        <v>0.13297872340425532</v>
      </c>
      <c r="AF2107">
        <f t="shared" si="356"/>
        <v>1</v>
      </c>
      <c r="AG2107" s="92">
        <f t="shared" si="357"/>
        <v>1</v>
      </c>
      <c r="AH2107" s="96">
        <f t="shared" si="358"/>
        <v>1</v>
      </c>
      <c r="AI2107" s="97">
        <f t="shared" si="359"/>
        <v>6.25E-2</v>
      </c>
      <c r="AJ2107" s="97">
        <f t="shared" si="360"/>
        <v>6.25E-2</v>
      </c>
      <c r="AK2107" s="97">
        <f t="shared" si="361"/>
        <v>0.13297872340425532</v>
      </c>
    </row>
    <row r="2108" spans="1:37" ht="25.4" customHeight="1" thickTop="1" thickBot="1" x14ac:dyDescent="0.3">
      <c r="A2108" s="279" t="s">
        <v>2208</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94">
        <f>'Art. 121'!AF2020</f>
        <v>2</v>
      </c>
      <c r="AE2108" s="95">
        <f t="shared" si="355"/>
        <v>0.13297872340425532</v>
      </c>
      <c r="AF2108">
        <f t="shared" si="356"/>
        <v>1</v>
      </c>
      <c r="AG2108" s="92">
        <f t="shared" si="357"/>
        <v>1</v>
      </c>
      <c r="AH2108" s="96">
        <f t="shared" si="358"/>
        <v>1</v>
      </c>
      <c r="AI2108" s="97">
        <f t="shared" si="359"/>
        <v>6.25E-2</v>
      </c>
      <c r="AJ2108" s="97">
        <f t="shared" si="360"/>
        <v>6.25E-2</v>
      </c>
      <c r="AK2108" s="97">
        <f t="shared" si="361"/>
        <v>0.13297872340425532</v>
      </c>
    </row>
    <row r="2109" spans="1:37" ht="25.4" customHeight="1" thickTop="1" thickBot="1" x14ac:dyDescent="0.3">
      <c r="A2109" s="284" t="s">
        <v>2209</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94">
        <f>'Art. 121'!AF2021</f>
        <v>2</v>
      </c>
      <c r="AE2109" s="95">
        <f t="shared" si="355"/>
        <v>0.13297872340425532</v>
      </c>
      <c r="AF2109">
        <f t="shared" si="356"/>
        <v>1</v>
      </c>
      <c r="AG2109" s="92">
        <f t="shared" si="357"/>
        <v>1</v>
      </c>
      <c r="AH2109" s="96">
        <f t="shared" si="358"/>
        <v>1</v>
      </c>
      <c r="AI2109" s="97">
        <f t="shared" si="359"/>
        <v>6.25E-2</v>
      </c>
      <c r="AJ2109" s="97">
        <f t="shared" si="360"/>
        <v>6.25E-2</v>
      </c>
      <c r="AK2109" s="97">
        <f t="shared" si="361"/>
        <v>0.13297872340425532</v>
      </c>
    </row>
    <row r="2110" spans="1:37" ht="25.4" customHeight="1" thickTop="1" thickBot="1" x14ac:dyDescent="0.3">
      <c r="A2110" s="284" t="s">
        <v>2210</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94">
        <f>'Art. 121'!AF2022</f>
        <v>2</v>
      </c>
      <c r="AE2110" s="95">
        <f t="shared" si="355"/>
        <v>0.13297872340425532</v>
      </c>
      <c r="AF2110">
        <f t="shared" si="356"/>
        <v>1</v>
      </c>
      <c r="AG2110" s="92">
        <f t="shared" si="357"/>
        <v>1</v>
      </c>
      <c r="AH2110" s="96">
        <f t="shared" si="358"/>
        <v>1</v>
      </c>
      <c r="AI2110" s="97">
        <f t="shared" si="359"/>
        <v>6.25E-2</v>
      </c>
      <c r="AJ2110" s="97">
        <f t="shared" si="360"/>
        <v>6.25E-2</v>
      </c>
      <c r="AK2110" s="97">
        <f t="shared" si="361"/>
        <v>0.13297872340425532</v>
      </c>
    </row>
    <row r="2111" spans="1:37" ht="25.4" customHeight="1" thickTop="1" thickBot="1" x14ac:dyDescent="0.3">
      <c r="A2111" s="284" t="s">
        <v>2211</v>
      </c>
      <c r="B2111" s="284"/>
      <c r="C2111" s="284"/>
      <c r="D2111" s="284"/>
      <c r="E2111" s="284"/>
      <c r="F2111" s="284"/>
      <c r="G2111" s="284"/>
      <c r="H2111" s="284"/>
      <c r="I2111" s="284"/>
      <c r="J2111" s="284"/>
      <c r="K2111" s="284"/>
      <c r="L2111" s="284"/>
      <c r="M2111" s="284"/>
      <c r="N2111" s="284"/>
      <c r="O2111" s="284"/>
      <c r="P2111" s="284"/>
      <c r="Q2111" s="284"/>
      <c r="R2111" s="284"/>
      <c r="S2111" s="284"/>
      <c r="T2111" s="284"/>
      <c r="U2111" s="284"/>
      <c r="V2111" s="284"/>
      <c r="W2111" s="284"/>
      <c r="X2111" s="284"/>
      <c r="Y2111" s="284"/>
      <c r="Z2111" s="284"/>
      <c r="AA2111" s="284"/>
      <c r="AB2111" s="284"/>
      <c r="AC2111" s="284"/>
      <c r="AD2111" s="94">
        <f>'Art. 121'!AF2023</f>
        <v>2</v>
      </c>
      <c r="AE2111" s="95">
        <f t="shared" si="355"/>
        <v>0.13297872340425532</v>
      </c>
      <c r="AF2111">
        <f t="shared" si="356"/>
        <v>1</v>
      </c>
      <c r="AG2111" s="92">
        <f t="shared" si="357"/>
        <v>1</v>
      </c>
      <c r="AH2111" s="96">
        <f t="shared" si="358"/>
        <v>1</v>
      </c>
      <c r="AI2111" s="97">
        <f t="shared" si="359"/>
        <v>6.25E-2</v>
      </c>
      <c r="AJ2111" s="97">
        <f t="shared" si="360"/>
        <v>6.25E-2</v>
      </c>
      <c r="AK2111" s="97">
        <f t="shared" si="361"/>
        <v>0.13297872340425532</v>
      </c>
    </row>
    <row r="2112" spans="1:37" ht="25.4" customHeight="1" thickTop="1" x14ac:dyDescent="0.25">
      <c r="A2112" s="321" t="s">
        <v>2212</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5">
        <f>SUM(AE2096:AE2111)</f>
        <v>2.1276595744680842</v>
      </c>
      <c r="AF2112" s="65"/>
      <c r="AG2112" s="98">
        <f>SUM(AG2096:AG2111)</f>
        <v>16</v>
      </c>
      <c r="AH2112" s="99"/>
      <c r="AI2112" s="100"/>
      <c r="AJ2112" s="100"/>
      <c r="AK2112" s="100"/>
    </row>
    <row r="2113" spans="1:37" ht="25.4" customHeight="1" x14ac:dyDescent="0.25">
      <c r="A2113" s="308" t="s">
        <v>2213</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5">
        <f>AE2112/$AE$23*100</f>
        <v>99.999999999999957</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2" t="s">
        <v>111</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11" t="s">
        <v>99</v>
      </c>
      <c r="AE2115" s="112" t="s">
        <v>9</v>
      </c>
      <c r="AF2115" s="92" t="s">
        <v>1988</v>
      </c>
      <c r="AG2115" s="92" t="s">
        <v>1989</v>
      </c>
      <c r="AH2115" s="92" t="s">
        <v>1990</v>
      </c>
      <c r="AI2115" s="93" t="s">
        <v>1991</v>
      </c>
      <c r="AJ2115" s="92"/>
      <c r="AK2115" s="93" t="s">
        <v>1992</v>
      </c>
    </row>
    <row r="2116" spans="1:37" ht="25.4" customHeight="1" thickTop="1" thickBot="1" x14ac:dyDescent="0.3">
      <c r="A2116" s="284" t="s">
        <v>1911</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94">
        <f>'Art. 121'!AF2026</f>
        <v>2</v>
      </c>
      <c r="AE2116" s="95">
        <f>IF(AG2116=1,AK2116,AG2116)</f>
        <v>0.42553191489361702</v>
      </c>
      <c r="AF2116">
        <f>AD2116/2</f>
        <v>1</v>
      </c>
      <c r="AG2116" s="92">
        <f>IF(AND(AF2116&gt;=0,AF2116&lt;=1),1,"No aplica")</f>
        <v>1</v>
      </c>
      <c r="AH2116" s="96">
        <f>AD2116/(AG2116*2)</f>
        <v>1</v>
      </c>
      <c r="AI2116" s="97">
        <f>IF(AG2116=1,AG2116/$AG$2121,"No aplica")</f>
        <v>0.2</v>
      </c>
      <c r="AJ2116" s="97">
        <f>AF2116*AI2116</f>
        <v>0.2</v>
      </c>
      <c r="AK2116" s="97">
        <f>AJ2116*$AE$23</f>
        <v>0.42553191489361702</v>
      </c>
    </row>
    <row r="2117" spans="1:37" ht="25.4" customHeight="1" thickTop="1" thickBot="1" x14ac:dyDescent="0.3">
      <c r="A2117" s="284" t="s">
        <v>1912</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4">
        <f>'Art. 121'!AF2027</f>
        <v>2</v>
      </c>
      <c r="AE2117" s="95">
        <f>IF(AG2117=1,AK2117,AG2117)</f>
        <v>0.42553191489361702</v>
      </c>
      <c r="AF2117">
        <f>AD2117/2</f>
        <v>1</v>
      </c>
      <c r="AG2117" s="92">
        <f>IF(AND(AF2117&gt;=0,AF2117&lt;=1),1,"No aplica")</f>
        <v>1</v>
      </c>
      <c r="AH2117" s="96">
        <f>AD2117/(AG2117*2)</f>
        <v>1</v>
      </c>
      <c r="AI2117" s="97">
        <f>IF(AG2117=1,AG2117/$AG$2121,"No aplica")</f>
        <v>0.2</v>
      </c>
      <c r="AJ2117" s="97">
        <f>AF2117*AI2117</f>
        <v>0.2</v>
      </c>
      <c r="AK2117" s="97">
        <f>AJ2117*$AE$23</f>
        <v>0.42553191489361702</v>
      </c>
    </row>
    <row r="2118" spans="1:37" ht="25.4" customHeight="1" thickTop="1" thickBot="1" x14ac:dyDescent="0.3">
      <c r="A2118" s="284" t="s">
        <v>1913</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4">
        <f>'Art. 121'!AF2028</f>
        <v>1</v>
      </c>
      <c r="AE2118" s="95">
        <f>IF(AG2118=1,AK2118,AG2118)</f>
        <v>0.21276595744680851</v>
      </c>
      <c r="AF2118">
        <f>AD2118/2</f>
        <v>0.5</v>
      </c>
      <c r="AG2118" s="92">
        <f>IF(AND(AF2118&gt;=0,AF2118&lt;=1),1,"No aplica")</f>
        <v>1</v>
      </c>
      <c r="AH2118" s="96">
        <f>AD2118/(AG2118*2)</f>
        <v>0.5</v>
      </c>
      <c r="AI2118" s="97">
        <f>IF(AG2118=1,AG2118/$AG$2121,"No aplica")</f>
        <v>0.2</v>
      </c>
      <c r="AJ2118" s="97">
        <f>AF2118*AI2118</f>
        <v>0.1</v>
      </c>
      <c r="AK2118" s="97">
        <f>AJ2118*$AE$23</f>
        <v>0.21276595744680851</v>
      </c>
    </row>
    <row r="2119" spans="1:37" ht="25.4" customHeight="1" thickTop="1" thickBot="1" x14ac:dyDescent="0.3">
      <c r="A2119" s="284" t="s">
        <v>1914</v>
      </c>
      <c r="B2119" s="284"/>
      <c r="C2119" s="284"/>
      <c r="D2119" s="284"/>
      <c r="E2119" s="284"/>
      <c r="F2119" s="284"/>
      <c r="G2119" s="284"/>
      <c r="H2119" s="284"/>
      <c r="I2119" s="284"/>
      <c r="J2119" s="284"/>
      <c r="K2119" s="284"/>
      <c r="L2119" s="284"/>
      <c r="M2119" s="284"/>
      <c r="N2119" s="284"/>
      <c r="O2119" s="284"/>
      <c r="P2119" s="284"/>
      <c r="Q2119" s="284"/>
      <c r="R2119" s="284"/>
      <c r="S2119" s="284"/>
      <c r="T2119" s="284"/>
      <c r="U2119" s="284"/>
      <c r="V2119" s="284"/>
      <c r="W2119" s="284"/>
      <c r="X2119" s="284"/>
      <c r="Y2119" s="284"/>
      <c r="Z2119" s="284"/>
      <c r="AA2119" s="284"/>
      <c r="AB2119" s="284"/>
      <c r="AC2119" s="284"/>
      <c r="AD2119" s="94">
        <f>'Art. 121'!AF2029</f>
        <v>2</v>
      </c>
      <c r="AE2119" s="95">
        <f>IF(AG2119=1,AK2119,AG2119)</f>
        <v>0.42553191489361702</v>
      </c>
      <c r="AF2119">
        <f>AD2119/2</f>
        <v>1</v>
      </c>
      <c r="AG2119" s="92">
        <f>IF(AND(AF2119&gt;=0,AF2119&lt;=1),1,"No aplica")</f>
        <v>1</v>
      </c>
      <c r="AH2119" s="96">
        <f>AD2119/(AG2119*2)</f>
        <v>1</v>
      </c>
      <c r="AI2119" s="97">
        <f>IF(AG2119=1,AG2119/$AG$2121,"No aplica")</f>
        <v>0.2</v>
      </c>
      <c r="AJ2119" s="97">
        <f>AF2119*AI2119</f>
        <v>0.2</v>
      </c>
      <c r="AK2119" s="97">
        <f>AJ2119*$AE$23</f>
        <v>0.42553191489361702</v>
      </c>
    </row>
    <row r="2120" spans="1:37" ht="25.4" customHeight="1" thickTop="1" thickBot="1" x14ac:dyDescent="0.3">
      <c r="A2120" s="284" t="s">
        <v>2214</v>
      </c>
      <c r="B2120" s="284"/>
      <c r="C2120" s="284"/>
      <c r="D2120" s="284"/>
      <c r="E2120" s="284"/>
      <c r="F2120" s="284"/>
      <c r="G2120" s="284"/>
      <c r="H2120" s="284"/>
      <c r="I2120" s="284"/>
      <c r="J2120" s="284"/>
      <c r="K2120" s="284"/>
      <c r="L2120" s="284"/>
      <c r="M2120" s="284"/>
      <c r="N2120" s="284"/>
      <c r="O2120" s="284"/>
      <c r="P2120" s="284"/>
      <c r="Q2120" s="284"/>
      <c r="R2120" s="284"/>
      <c r="S2120" s="284"/>
      <c r="T2120" s="284"/>
      <c r="U2120" s="284"/>
      <c r="V2120" s="284"/>
      <c r="W2120" s="284"/>
      <c r="X2120" s="284"/>
      <c r="Y2120" s="284"/>
      <c r="Z2120" s="284"/>
      <c r="AA2120" s="284"/>
      <c r="AB2120" s="284"/>
      <c r="AC2120" s="284"/>
      <c r="AD2120" s="94">
        <f>'Art. 121'!AF2030</f>
        <v>2</v>
      </c>
      <c r="AE2120" s="95">
        <f>IF(AG2120=1,AK2120,AG2120)</f>
        <v>0.42553191489361702</v>
      </c>
      <c r="AF2120">
        <f>AD2120/2</f>
        <v>1</v>
      </c>
      <c r="AG2120" s="92">
        <f>IF(AND(AF2120&gt;=0,AF2120&lt;=1),1,"No aplica")</f>
        <v>1</v>
      </c>
      <c r="AH2120" s="96">
        <f>AD2120/(AG2120*2)</f>
        <v>1</v>
      </c>
      <c r="AI2120" s="97">
        <f>IF(AG2120=1,AG2120/$AG$2121,"No aplica")</f>
        <v>0.2</v>
      </c>
      <c r="AJ2120" s="97">
        <f>AF2120*AI2120</f>
        <v>0.2</v>
      </c>
      <c r="AK2120" s="97">
        <f>AJ2120*$AE$23</f>
        <v>0.42553191489361702</v>
      </c>
    </row>
    <row r="2121" spans="1:37" ht="25.4" customHeight="1" thickTop="1" x14ac:dyDescent="0.25">
      <c r="A2121" s="321" t="s">
        <v>2215</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5">
        <f>SUM(AE2114:AE2120)</f>
        <v>1.9148936170212765</v>
      </c>
      <c r="AF2121" s="65"/>
      <c r="AG2121" s="98">
        <f>SUM(AG2116:AG2120)</f>
        <v>5</v>
      </c>
      <c r="AH2121" s="99"/>
      <c r="AI2121" s="100"/>
      <c r="AJ2121" s="100"/>
      <c r="AK2121" s="100"/>
    </row>
    <row r="2122" spans="1:37" ht="25.4" customHeight="1" x14ac:dyDescent="0.25">
      <c r="A2122" s="308" t="s">
        <v>2216</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5">
        <f>AE2121/$AE$23*100</f>
        <v>89.999999999999986</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1811</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2" t="s">
        <v>76</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69" t="s">
        <v>99</v>
      </c>
      <c r="AE2128" s="113" t="s">
        <v>9</v>
      </c>
      <c r="AF2128" s="92" t="s">
        <v>1988</v>
      </c>
      <c r="AG2128" s="92" t="s">
        <v>1989</v>
      </c>
      <c r="AH2128" s="92" t="s">
        <v>1990</v>
      </c>
      <c r="AI2128" s="93" t="s">
        <v>1991</v>
      </c>
      <c r="AJ2128" s="92"/>
      <c r="AK2128" s="93" t="s">
        <v>1992</v>
      </c>
    </row>
    <row r="2129" spans="1:37" ht="25.4" customHeight="1" thickTop="1" thickBot="1" x14ac:dyDescent="0.3">
      <c r="A2129" s="284" t="s">
        <v>2217</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4" t="s">
        <v>2218</v>
      </c>
      <c r="B2130" s="284"/>
      <c r="C2130" s="284"/>
      <c r="D2130" s="284"/>
      <c r="E2130" s="284"/>
      <c r="F2130" s="284"/>
      <c r="G2130" s="284"/>
      <c r="H2130" s="284"/>
      <c r="I2130" s="284"/>
      <c r="J2130" s="284"/>
      <c r="K2130" s="284"/>
      <c r="L2130" s="284"/>
      <c r="M2130" s="284"/>
      <c r="N2130" s="284"/>
      <c r="O2130" s="284"/>
      <c r="P2130" s="284"/>
      <c r="Q2130" s="284"/>
      <c r="R2130" s="284"/>
      <c r="S2130" s="284"/>
      <c r="T2130" s="284"/>
      <c r="U2130" s="284"/>
      <c r="V2130" s="284"/>
      <c r="W2130" s="284"/>
      <c r="X2130" s="284"/>
      <c r="Y2130" s="284"/>
      <c r="Z2130" s="284"/>
      <c r="AA2130" s="284"/>
      <c r="AB2130" s="284"/>
      <c r="AC2130" s="284"/>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4" t="s">
        <v>2219</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4" t="s">
        <v>2220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79" t="s">
        <v>2221</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79" t="s">
        <v>2222</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4" t="s">
        <v>2223</v>
      </c>
      <c r="B2135" s="284"/>
      <c r="C2135" s="284"/>
      <c r="D2135" s="284"/>
      <c r="E2135" s="284"/>
      <c r="F2135" s="284"/>
      <c r="G2135" s="284"/>
      <c r="H2135" s="284"/>
      <c r="I2135" s="284"/>
      <c r="J2135" s="284"/>
      <c r="K2135" s="284"/>
      <c r="L2135" s="284"/>
      <c r="M2135" s="284"/>
      <c r="N2135" s="284"/>
      <c r="O2135" s="284"/>
      <c r="P2135" s="284"/>
      <c r="Q2135" s="284"/>
      <c r="R2135" s="284"/>
      <c r="S2135" s="284"/>
      <c r="T2135" s="284"/>
      <c r="U2135" s="284"/>
      <c r="V2135" s="284"/>
      <c r="W2135" s="284"/>
      <c r="X2135" s="284"/>
      <c r="Y2135" s="284"/>
      <c r="Z2135" s="284"/>
      <c r="AA2135" s="284"/>
      <c r="AB2135" s="284"/>
      <c r="AC2135" s="284"/>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4" t="s">
        <v>2224</v>
      </c>
      <c r="B2136" s="284"/>
      <c r="C2136" s="284"/>
      <c r="D2136" s="284"/>
      <c r="E2136" s="284"/>
      <c r="F2136" s="284"/>
      <c r="G2136" s="284"/>
      <c r="H2136" s="284"/>
      <c r="I2136" s="284"/>
      <c r="J2136" s="284"/>
      <c r="K2136" s="284"/>
      <c r="L2136" s="284"/>
      <c r="M2136" s="284"/>
      <c r="N2136" s="284"/>
      <c r="O2136" s="284"/>
      <c r="P2136" s="284"/>
      <c r="Q2136" s="284"/>
      <c r="R2136" s="284"/>
      <c r="S2136" s="284"/>
      <c r="T2136" s="284"/>
      <c r="U2136" s="284"/>
      <c r="V2136" s="284"/>
      <c r="W2136" s="284"/>
      <c r="X2136" s="284"/>
      <c r="Y2136" s="284"/>
      <c r="Z2136" s="284"/>
      <c r="AA2136" s="284"/>
      <c r="AB2136" s="284"/>
      <c r="AC2136" s="284"/>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4" t="s">
        <v>2225</v>
      </c>
      <c r="B2137" s="284"/>
      <c r="C2137" s="284"/>
      <c r="D2137" s="284"/>
      <c r="E2137" s="284"/>
      <c r="F2137" s="284"/>
      <c r="G2137" s="284"/>
      <c r="H2137" s="284"/>
      <c r="I2137" s="284"/>
      <c r="J2137" s="284"/>
      <c r="K2137" s="284"/>
      <c r="L2137" s="284"/>
      <c r="M2137" s="284"/>
      <c r="N2137" s="284"/>
      <c r="O2137" s="284"/>
      <c r="P2137" s="284"/>
      <c r="Q2137" s="284"/>
      <c r="R2137" s="284"/>
      <c r="S2137" s="284"/>
      <c r="T2137" s="284"/>
      <c r="U2137" s="284"/>
      <c r="V2137" s="284"/>
      <c r="W2137" s="284"/>
      <c r="X2137" s="284"/>
      <c r="Y2137" s="284"/>
      <c r="Z2137" s="284"/>
      <c r="AA2137" s="284"/>
      <c r="AB2137" s="284"/>
      <c r="AC2137" s="284"/>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4" t="s">
        <v>2226</v>
      </c>
      <c r="B2138" s="284"/>
      <c r="C2138" s="284"/>
      <c r="D2138" s="284"/>
      <c r="E2138" s="284"/>
      <c r="F2138" s="284"/>
      <c r="G2138" s="284"/>
      <c r="H2138" s="284"/>
      <c r="I2138" s="284"/>
      <c r="J2138" s="284"/>
      <c r="K2138" s="284"/>
      <c r="L2138" s="284"/>
      <c r="M2138" s="284"/>
      <c r="N2138" s="284"/>
      <c r="O2138" s="284"/>
      <c r="P2138" s="284"/>
      <c r="Q2138" s="284"/>
      <c r="R2138" s="284"/>
      <c r="S2138" s="284"/>
      <c r="T2138" s="284"/>
      <c r="U2138" s="284"/>
      <c r="V2138" s="284"/>
      <c r="W2138" s="284"/>
      <c r="X2138" s="284"/>
      <c r="Y2138" s="284"/>
      <c r="Z2138" s="284"/>
      <c r="AA2138" s="284"/>
      <c r="AB2138" s="284"/>
      <c r="AC2138" s="284"/>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4" t="s">
        <v>2227</v>
      </c>
      <c r="B2139" s="284"/>
      <c r="C2139" s="284"/>
      <c r="D2139" s="284"/>
      <c r="E2139" s="284"/>
      <c r="F2139" s="284"/>
      <c r="G2139" s="284"/>
      <c r="H2139" s="284"/>
      <c r="I2139" s="284"/>
      <c r="J2139" s="284"/>
      <c r="K2139" s="284"/>
      <c r="L2139" s="284"/>
      <c r="M2139" s="284"/>
      <c r="N2139" s="284"/>
      <c r="O2139" s="284"/>
      <c r="P2139" s="284"/>
      <c r="Q2139" s="284"/>
      <c r="R2139" s="284"/>
      <c r="S2139" s="284"/>
      <c r="T2139" s="284"/>
      <c r="U2139" s="284"/>
      <c r="V2139" s="284"/>
      <c r="W2139" s="284"/>
      <c r="X2139" s="284"/>
      <c r="Y2139" s="284"/>
      <c r="Z2139" s="284"/>
      <c r="AA2139" s="284"/>
      <c r="AB2139" s="284"/>
      <c r="AC2139" s="284"/>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79" t="s">
        <v>2228</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79" t="s">
        <v>2229</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4" t="s">
        <v>2230</v>
      </c>
      <c r="B2142" s="284"/>
      <c r="C2142" s="284"/>
      <c r="D2142" s="284"/>
      <c r="E2142" s="284"/>
      <c r="F2142" s="284"/>
      <c r="G2142" s="284"/>
      <c r="H2142" s="284"/>
      <c r="I2142" s="284"/>
      <c r="J2142" s="284"/>
      <c r="K2142" s="284"/>
      <c r="L2142" s="284"/>
      <c r="M2142" s="284"/>
      <c r="N2142" s="284"/>
      <c r="O2142" s="284"/>
      <c r="P2142" s="284"/>
      <c r="Q2142" s="284"/>
      <c r="R2142" s="284"/>
      <c r="S2142" s="284"/>
      <c r="T2142" s="284"/>
      <c r="U2142" s="284"/>
      <c r="V2142" s="284"/>
      <c r="W2142" s="284"/>
      <c r="X2142" s="284"/>
      <c r="Y2142" s="284"/>
      <c r="Z2142" s="284"/>
      <c r="AA2142" s="284"/>
      <c r="AB2142" s="284"/>
      <c r="AC2142" s="284"/>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4" t="s">
        <v>2231</v>
      </c>
      <c r="B2143" s="284"/>
      <c r="C2143" s="284"/>
      <c r="D2143" s="284"/>
      <c r="E2143" s="284"/>
      <c r="F2143" s="284"/>
      <c r="G2143" s="284"/>
      <c r="H2143" s="284"/>
      <c r="I2143" s="284"/>
      <c r="J2143" s="284"/>
      <c r="K2143" s="284"/>
      <c r="L2143" s="284"/>
      <c r="M2143" s="284"/>
      <c r="N2143" s="284"/>
      <c r="O2143" s="284"/>
      <c r="P2143" s="284"/>
      <c r="Q2143" s="284"/>
      <c r="R2143" s="284"/>
      <c r="S2143" s="284"/>
      <c r="T2143" s="284"/>
      <c r="U2143" s="284"/>
      <c r="V2143" s="284"/>
      <c r="W2143" s="284"/>
      <c r="X2143" s="284"/>
      <c r="Y2143" s="284"/>
      <c r="Z2143" s="284"/>
      <c r="AA2143" s="284"/>
      <c r="AB2143" s="284"/>
      <c r="AC2143" s="284"/>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4" t="s">
        <v>2232</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79" t="s">
        <v>2233</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4" t="s">
        <v>2234</v>
      </c>
      <c r="B2146" s="284"/>
      <c r="C2146" s="284"/>
      <c r="D2146" s="284"/>
      <c r="E2146" s="284"/>
      <c r="F2146" s="284"/>
      <c r="G2146" s="284"/>
      <c r="H2146" s="284"/>
      <c r="I2146" s="284"/>
      <c r="J2146" s="284"/>
      <c r="K2146" s="284"/>
      <c r="L2146" s="284"/>
      <c r="M2146" s="284"/>
      <c r="N2146" s="284"/>
      <c r="O2146" s="284"/>
      <c r="P2146" s="284"/>
      <c r="Q2146" s="284"/>
      <c r="R2146" s="284"/>
      <c r="S2146" s="284"/>
      <c r="T2146" s="284"/>
      <c r="U2146" s="284"/>
      <c r="V2146" s="284"/>
      <c r="W2146" s="284"/>
      <c r="X2146" s="284"/>
      <c r="Y2146" s="284"/>
      <c r="Z2146" s="284"/>
      <c r="AA2146" s="284"/>
      <c r="AB2146" s="284"/>
      <c r="AC2146" s="284"/>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4" t="s">
        <v>2235</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1" t="s">
        <v>2236</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5">
        <f>SUM(AE2129:AE2147)</f>
        <v>0</v>
      </c>
      <c r="AF2148" s="65"/>
      <c r="AG2148" s="98">
        <f>SUM(AG2129:AG2147)</f>
        <v>0</v>
      </c>
      <c r="AH2148" s="99"/>
      <c r="AI2148" s="100"/>
      <c r="AJ2148" s="100"/>
      <c r="AK2148" s="100"/>
    </row>
    <row r="2149" spans="1:37" ht="25.4" customHeight="1" x14ac:dyDescent="0.25">
      <c r="A2149" s="308" t="s">
        <v>2237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2" t="s">
        <v>111</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11" t="s">
        <v>99</v>
      </c>
      <c r="AE2151" s="112" t="s">
        <v>9</v>
      </c>
      <c r="AF2151" s="92" t="s">
        <v>1988</v>
      </c>
      <c r="AG2151" s="92" t="s">
        <v>1989</v>
      </c>
      <c r="AH2151" s="92" t="s">
        <v>1990</v>
      </c>
      <c r="AI2151" s="93" t="s">
        <v>1991</v>
      </c>
      <c r="AJ2151" s="92"/>
      <c r="AK2151" s="93" t="s">
        <v>1992</v>
      </c>
    </row>
    <row r="2152" spans="1:37" ht="25.4" customHeight="1" thickTop="1" thickBot="1" x14ac:dyDescent="0.3">
      <c r="A2152" s="284" t="s">
        <v>2238</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4" t="s">
        <v>2239</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4" t="s">
        <v>2240</v>
      </c>
      <c r="B2154" s="284"/>
      <c r="C2154" s="284"/>
      <c r="D2154" s="284"/>
      <c r="E2154" s="284"/>
      <c r="F2154" s="284"/>
      <c r="G2154" s="284"/>
      <c r="H2154" s="284"/>
      <c r="I2154" s="284"/>
      <c r="J2154" s="284"/>
      <c r="K2154" s="284"/>
      <c r="L2154" s="284"/>
      <c r="M2154" s="284"/>
      <c r="N2154" s="284"/>
      <c r="O2154" s="284"/>
      <c r="P2154" s="284"/>
      <c r="Q2154" s="284"/>
      <c r="R2154" s="284"/>
      <c r="S2154" s="284"/>
      <c r="T2154" s="284"/>
      <c r="U2154" s="284"/>
      <c r="V2154" s="284"/>
      <c r="W2154" s="284"/>
      <c r="X2154" s="284"/>
      <c r="Y2154" s="284"/>
      <c r="Z2154" s="284"/>
      <c r="AA2154" s="284"/>
      <c r="AB2154" s="284"/>
      <c r="AC2154" s="284"/>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4" t="s">
        <v>2241</v>
      </c>
      <c r="B2155" s="284"/>
      <c r="C2155" s="284"/>
      <c r="D2155" s="284"/>
      <c r="E2155" s="284"/>
      <c r="F2155" s="284"/>
      <c r="G2155" s="284"/>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4" t="s">
        <v>2242</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1" t="s">
        <v>2243</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5">
        <f>SUM(AE2150:AE2156)</f>
        <v>0</v>
      </c>
      <c r="AF2157" s="65"/>
      <c r="AG2157" s="98">
        <f>SUM(AG2152:AG2156)</f>
        <v>0</v>
      </c>
      <c r="AH2157" s="99"/>
      <c r="AI2157" s="100"/>
      <c r="AJ2157" s="100"/>
      <c r="AK2157" s="100"/>
    </row>
    <row r="2158" spans="1:37" ht="25.4" customHeight="1" x14ac:dyDescent="0.25">
      <c r="A2158" s="308" t="s">
        <v>2244</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1836</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2" t="s">
        <v>76</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69" t="s">
        <v>99</v>
      </c>
      <c r="AE2164" s="113" t="s">
        <v>9</v>
      </c>
      <c r="AF2164" s="92" t="s">
        <v>1988</v>
      </c>
      <c r="AG2164" s="92" t="s">
        <v>1989</v>
      </c>
      <c r="AH2164" s="92" t="s">
        <v>1990</v>
      </c>
      <c r="AI2164" s="93" t="s">
        <v>1991</v>
      </c>
      <c r="AJ2164" s="92"/>
      <c r="AK2164" s="93" t="s">
        <v>1992</v>
      </c>
    </row>
    <row r="2165" spans="1:37" ht="25.4" customHeight="1" thickTop="1" thickBot="1" x14ac:dyDescent="0.3">
      <c r="A2165" s="284" t="s">
        <v>2245</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94">
        <f>'Art. 121'!AF2073</f>
        <v>2</v>
      </c>
      <c r="AE2165" s="95">
        <f t="shared" ref="AE2165:AE2179" si="369">IF(AG2165=1,AK2165,AG2165)</f>
        <v>0.14184397163120566</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0.14184397163120566</v>
      </c>
    </row>
    <row r="2166" spans="1:37" ht="25.4" customHeight="1" thickTop="1" thickBot="1" x14ac:dyDescent="0.3">
      <c r="A2166" s="284" t="s">
        <v>1063</v>
      </c>
      <c r="B2166" s="284"/>
      <c r="C2166" s="284"/>
      <c r="D2166" s="284"/>
      <c r="E2166" s="284"/>
      <c r="F2166" s="284"/>
      <c r="G2166" s="284"/>
      <c r="H2166" s="284"/>
      <c r="I2166" s="284"/>
      <c r="J2166" s="284"/>
      <c r="K2166" s="284"/>
      <c r="L2166" s="284"/>
      <c r="M2166" s="284"/>
      <c r="N2166" s="284"/>
      <c r="O2166" s="284"/>
      <c r="P2166" s="284"/>
      <c r="Q2166" s="284"/>
      <c r="R2166" s="284"/>
      <c r="S2166" s="284"/>
      <c r="T2166" s="284"/>
      <c r="U2166" s="284"/>
      <c r="V2166" s="284"/>
      <c r="W2166" s="284"/>
      <c r="X2166" s="284"/>
      <c r="Y2166" s="284"/>
      <c r="Z2166" s="284"/>
      <c r="AA2166" s="284"/>
      <c r="AB2166" s="284"/>
      <c r="AC2166" s="284"/>
      <c r="AD2166" s="94">
        <f>'Art. 121'!AF2074</f>
        <v>2</v>
      </c>
      <c r="AE2166" s="95">
        <f t="shared" si="369"/>
        <v>0.14184397163120566</v>
      </c>
      <c r="AF2166">
        <f t="shared" si="370"/>
        <v>1</v>
      </c>
      <c r="AG2166" s="92">
        <f t="shared" si="371"/>
        <v>1</v>
      </c>
      <c r="AH2166" s="96">
        <f t="shared" si="372"/>
        <v>1</v>
      </c>
      <c r="AI2166" s="97">
        <f t="shared" si="373"/>
        <v>6.6666666666666666E-2</v>
      </c>
      <c r="AJ2166" s="97">
        <f t="shared" si="374"/>
        <v>6.6666666666666666E-2</v>
      </c>
      <c r="AK2166" s="97">
        <f t="shared" si="375"/>
        <v>0.14184397163120566</v>
      </c>
    </row>
    <row r="2167" spans="1:37" ht="25.4" customHeight="1" thickTop="1" thickBot="1" x14ac:dyDescent="0.3">
      <c r="A2167" s="284" t="s">
        <v>2246</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94">
        <f>'Art. 121'!AF2075</f>
        <v>2</v>
      </c>
      <c r="AE2167" s="95">
        <f t="shared" si="369"/>
        <v>0.14184397163120566</v>
      </c>
      <c r="AF2167">
        <f t="shared" si="370"/>
        <v>1</v>
      </c>
      <c r="AG2167" s="92">
        <f t="shared" si="371"/>
        <v>1</v>
      </c>
      <c r="AH2167" s="96">
        <f t="shared" si="372"/>
        <v>1</v>
      </c>
      <c r="AI2167" s="97">
        <f t="shared" si="373"/>
        <v>6.6666666666666666E-2</v>
      </c>
      <c r="AJ2167" s="97">
        <f t="shared" si="374"/>
        <v>6.6666666666666666E-2</v>
      </c>
      <c r="AK2167" s="97">
        <f t="shared" si="375"/>
        <v>0.14184397163120566</v>
      </c>
    </row>
    <row r="2168" spans="1:37" ht="25.4" customHeight="1" thickTop="1" thickBot="1" x14ac:dyDescent="0.3">
      <c r="A2168" s="284" t="s">
        <v>2247</v>
      </c>
      <c r="B2168" s="284"/>
      <c r="C2168" s="284"/>
      <c r="D2168" s="284"/>
      <c r="E2168" s="284"/>
      <c r="F2168" s="284"/>
      <c r="G2168" s="284"/>
      <c r="H2168" s="284"/>
      <c r="I2168" s="284"/>
      <c r="J2168" s="284"/>
      <c r="K2168" s="284"/>
      <c r="L2168" s="284"/>
      <c r="M2168" s="284"/>
      <c r="N2168" s="284"/>
      <c r="O2168" s="284"/>
      <c r="P2168" s="284"/>
      <c r="Q2168" s="284"/>
      <c r="R2168" s="284"/>
      <c r="S2168" s="284"/>
      <c r="T2168" s="284"/>
      <c r="U2168" s="284"/>
      <c r="V2168" s="284"/>
      <c r="W2168" s="284"/>
      <c r="X2168" s="284"/>
      <c r="Y2168" s="284"/>
      <c r="Z2168" s="284"/>
      <c r="AA2168" s="284"/>
      <c r="AB2168" s="284"/>
      <c r="AC2168" s="284"/>
      <c r="AD2168" s="94">
        <f>'Art. 121'!AF2076</f>
        <v>2</v>
      </c>
      <c r="AE2168" s="95">
        <f t="shared" si="369"/>
        <v>0.14184397163120566</v>
      </c>
      <c r="AF2168">
        <f t="shared" si="370"/>
        <v>1</v>
      </c>
      <c r="AG2168" s="92">
        <f t="shared" si="371"/>
        <v>1</v>
      </c>
      <c r="AH2168" s="96">
        <f t="shared" si="372"/>
        <v>1</v>
      </c>
      <c r="AI2168" s="97">
        <f t="shared" si="373"/>
        <v>6.6666666666666666E-2</v>
      </c>
      <c r="AJ2168" s="97">
        <f t="shared" si="374"/>
        <v>6.6666666666666666E-2</v>
      </c>
      <c r="AK2168" s="97">
        <f t="shared" si="375"/>
        <v>0.14184397163120566</v>
      </c>
    </row>
    <row r="2169" spans="1:37" ht="25.4" customHeight="1" thickTop="1" thickBot="1" x14ac:dyDescent="0.3">
      <c r="A2169" s="279" t="s">
        <v>2248</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94">
        <f>'Art. 121'!AF2077</f>
        <v>2</v>
      </c>
      <c r="AE2169" s="95">
        <f t="shared" si="369"/>
        <v>0.14184397163120566</v>
      </c>
      <c r="AF2169">
        <f t="shared" si="370"/>
        <v>1</v>
      </c>
      <c r="AG2169" s="92">
        <f t="shared" si="371"/>
        <v>1</v>
      </c>
      <c r="AH2169" s="96">
        <f t="shared" si="372"/>
        <v>1</v>
      </c>
      <c r="AI2169" s="97">
        <f t="shared" si="373"/>
        <v>6.6666666666666666E-2</v>
      </c>
      <c r="AJ2169" s="97">
        <f t="shared" si="374"/>
        <v>6.6666666666666666E-2</v>
      </c>
      <c r="AK2169" s="97">
        <f t="shared" si="375"/>
        <v>0.14184397163120566</v>
      </c>
    </row>
    <row r="2170" spans="1:37" ht="25.4" customHeight="1" thickTop="1" thickBot="1" x14ac:dyDescent="0.3">
      <c r="A2170" s="279" t="s">
        <v>2249</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94">
        <f>'Art. 121'!AF2078</f>
        <v>2</v>
      </c>
      <c r="AE2170" s="95">
        <f t="shared" si="369"/>
        <v>0.14184397163120566</v>
      </c>
      <c r="AF2170">
        <f t="shared" si="370"/>
        <v>1</v>
      </c>
      <c r="AG2170" s="92">
        <f t="shared" si="371"/>
        <v>1</v>
      </c>
      <c r="AH2170" s="96">
        <f t="shared" si="372"/>
        <v>1</v>
      </c>
      <c r="AI2170" s="97">
        <f t="shared" si="373"/>
        <v>6.6666666666666666E-2</v>
      </c>
      <c r="AJ2170" s="97">
        <f t="shared" si="374"/>
        <v>6.6666666666666666E-2</v>
      </c>
      <c r="AK2170" s="97">
        <f t="shared" si="375"/>
        <v>0.14184397163120566</v>
      </c>
    </row>
    <row r="2171" spans="1:37" ht="25.4" customHeight="1" thickTop="1" thickBot="1" x14ac:dyDescent="0.3">
      <c r="A2171" s="284" t="s">
        <v>1660</v>
      </c>
      <c r="B2171" s="284"/>
      <c r="C2171" s="284"/>
      <c r="D2171" s="284"/>
      <c r="E2171" s="284"/>
      <c r="F2171" s="284"/>
      <c r="G2171" s="284"/>
      <c r="H2171" s="284"/>
      <c r="I2171" s="284"/>
      <c r="J2171" s="284"/>
      <c r="K2171" s="284"/>
      <c r="L2171" s="284"/>
      <c r="M2171" s="284"/>
      <c r="N2171" s="284"/>
      <c r="O2171" s="284"/>
      <c r="P2171" s="284"/>
      <c r="Q2171" s="284"/>
      <c r="R2171" s="284"/>
      <c r="S2171" s="284"/>
      <c r="T2171" s="284"/>
      <c r="U2171" s="284"/>
      <c r="V2171" s="284"/>
      <c r="W2171" s="284"/>
      <c r="X2171" s="284"/>
      <c r="Y2171" s="284"/>
      <c r="Z2171" s="284"/>
      <c r="AA2171" s="284"/>
      <c r="AB2171" s="284"/>
      <c r="AC2171" s="284"/>
      <c r="AD2171" s="94">
        <f>'Art. 121'!AF2079</f>
        <v>2</v>
      </c>
      <c r="AE2171" s="95">
        <f t="shared" si="369"/>
        <v>0.14184397163120566</v>
      </c>
      <c r="AF2171">
        <f t="shared" si="370"/>
        <v>1</v>
      </c>
      <c r="AG2171" s="92">
        <f t="shared" si="371"/>
        <v>1</v>
      </c>
      <c r="AH2171" s="96">
        <f t="shared" si="372"/>
        <v>1</v>
      </c>
      <c r="AI2171" s="97">
        <f t="shared" si="373"/>
        <v>6.6666666666666666E-2</v>
      </c>
      <c r="AJ2171" s="97">
        <f t="shared" si="374"/>
        <v>6.6666666666666666E-2</v>
      </c>
      <c r="AK2171" s="97">
        <f t="shared" si="375"/>
        <v>0.14184397163120566</v>
      </c>
    </row>
    <row r="2172" spans="1:37" ht="25.4" customHeight="1" thickTop="1" thickBot="1" x14ac:dyDescent="0.3">
      <c r="A2172" s="284" t="s">
        <v>2250</v>
      </c>
      <c r="B2172" s="284"/>
      <c r="C2172" s="284"/>
      <c r="D2172" s="284"/>
      <c r="E2172" s="284"/>
      <c r="F2172" s="284"/>
      <c r="G2172" s="284"/>
      <c r="H2172" s="284"/>
      <c r="I2172" s="284"/>
      <c r="J2172" s="284"/>
      <c r="K2172" s="284"/>
      <c r="L2172" s="284"/>
      <c r="M2172" s="284"/>
      <c r="N2172" s="284"/>
      <c r="O2172" s="284"/>
      <c r="P2172" s="284"/>
      <c r="Q2172" s="284"/>
      <c r="R2172" s="284"/>
      <c r="S2172" s="284"/>
      <c r="T2172" s="284"/>
      <c r="U2172" s="284"/>
      <c r="V2172" s="284"/>
      <c r="W2172" s="284"/>
      <c r="X2172" s="284"/>
      <c r="Y2172" s="284"/>
      <c r="Z2172" s="284"/>
      <c r="AA2172" s="284"/>
      <c r="AB2172" s="284"/>
      <c r="AC2172" s="284"/>
      <c r="AD2172" s="94">
        <f>'Art. 121'!AF2080</f>
        <v>2</v>
      </c>
      <c r="AE2172" s="95">
        <f t="shared" si="369"/>
        <v>0.14184397163120566</v>
      </c>
      <c r="AF2172">
        <f t="shared" si="370"/>
        <v>1</v>
      </c>
      <c r="AG2172" s="92">
        <f t="shared" si="371"/>
        <v>1</v>
      </c>
      <c r="AH2172" s="96">
        <f t="shared" si="372"/>
        <v>1</v>
      </c>
      <c r="AI2172" s="97">
        <f t="shared" si="373"/>
        <v>6.6666666666666666E-2</v>
      </c>
      <c r="AJ2172" s="97">
        <f t="shared" si="374"/>
        <v>6.6666666666666666E-2</v>
      </c>
      <c r="AK2172" s="97">
        <f t="shared" si="375"/>
        <v>0.14184397163120566</v>
      </c>
    </row>
    <row r="2173" spans="1:37" ht="25.4" customHeight="1" thickTop="1" thickBot="1" x14ac:dyDescent="0.3">
      <c r="A2173" s="284" t="s">
        <v>2251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94">
        <f>'Art. 121'!AF2081</f>
        <v>2</v>
      </c>
      <c r="AE2173" s="95">
        <f t="shared" si="369"/>
        <v>0.14184397163120566</v>
      </c>
      <c r="AF2173">
        <f t="shared" si="370"/>
        <v>1</v>
      </c>
      <c r="AG2173" s="92">
        <f t="shared" si="371"/>
        <v>1</v>
      </c>
      <c r="AH2173" s="96">
        <f t="shared" si="372"/>
        <v>1</v>
      </c>
      <c r="AI2173" s="97">
        <f t="shared" si="373"/>
        <v>6.6666666666666666E-2</v>
      </c>
      <c r="AJ2173" s="97">
        <f t="shared" si="374"/>
        <v>6.6666666666666666E-2</v>
      </c>
      <c r="AK2173" s="97">
        <f t="shared" si="375"/>
        <v>0.14184397163120566</v>
      </c>
    </row>
    <row r="2174" spans="1:37" ht="14.15" customHeight="1" thickTop="1" thickBot="1" x14ac:dyDescent="0.3">
      <c r="A2174" s="284" t="s">
        <v>2252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94">
        <f>'Art. 121'!AF2082</f>
        <v>2</v>
      </c>
      <c r="AE2174" s="95">
        <f t="shared" si="369"/>
        <v>0.14184397163120566</v>
      </c>
      <c r="AF2174">
        <f t="shared" si="370"/>
        <v>1</v>
      </c>
      <c r="AG2174" s="92">
        <f t="shared" si="371"/>
        <v>1</v>
      </c>
      <c r="AH2174" s="96">
        <f t="shared" si="372"/>
        <v>1</v>
      </c>
      <c r="AI2174" s="97">
        <f t="shared" si="373"/>
        <v>6.6666666666666666E-2</v>
      </c>
      <c r="AJ2174" s="97">
        <f t="shared" si="374"/>
        <v>6.6666666666666666E-2</v>
      </c>
      <c r="AK2174" s="97">
        <f t="shared" si="375"/>
        <v>0.14184397163120566</v>
      </c>
    </row>
    <row r="2175" spans="1:37" ht="15" customHeight="1" thickTop="1" thickBot="1" x14ac:dyDescent="0.3">
      <c r="A2175" s="284" t="s">
        <v>2253</v>
      </c>
      <c r="B2175" s="284"/>
      <c r="C2175" s="284"/>
      <c r="D2175" s="284"/>
      <c r="E2175" s="284"/>
      <c r="F2175" s="284"/>
      <c r="G2175" s="284"/>
      <c r="H2175" s="284"/>
      <c r="I2175" s="284"/>
      <c r="J2175" s="284"/>
      <c r="K2175" s="284"/>
      <c r="L2175" s="284"/>
      <c r="M2175" s="284"/>
      <c r="N2175" s="284"/>
      <c r="O2175" s="284"/>
      <c r="P2175" s="284"/>
      <c r="Q2175" s="284"/>
      <c r="R2175" s="284"/>
      <c r="S2175" s="284"/>
      <c r="T2175" s="284"/>
      <c r="U2175" s="284"/>
      <c r="V2175" s="284"/>
      <c r="W2175" s="284"/>
      <c r="X2175" s="284"/>
      <c r="Y2175" s="284"/>
      <c r="Z2175" s="284"/>
      <c r="AA2175" s="284"/>
      <c r="AB2175" s="284"/>
      <c r="AC2175" s="284"/>
      <c r="AD2175" s="94">
        <f>'Art. 121'!AF2083</f>
        <v>2</v>
      </c>
      <c r="AE2175" s="95">
        <f t="shared" si="369"/>
        <v>0.14184397163120566</v>
      </c>
      <c r="AF2175">
        <f t="shared" si="370"/>
        <v>1</v>
      </c>
      <c r="AG2175" s="92">
        <f t="shared" si="371"/>
        <v>1</v>
      </c>
      <c r="AH2175" s="96">
        <f t="shared" si="372"/>
        <v>1</v>
      </c>
      <c r="AI2175" s="97">
        <f t="shared" si="373"/>
        <v>6.6666666666666666E-2</v>
      </c>
      <c r="AJ2175" s="97">
        <f t="shared" si="374"/>
        <v>6.6666666666666666E-2</v>
      </c>
      <c r="AK2175" s="97">
        <f t="shared" si="375"/>
        <v>0.14184397163120566</v>
      </c>
    </row>
    <row r="2176" spans="1:37" ht="15" customHeight="1" thickTop="1" thickBot="1" x14ac:dyDescent="0.3">
      <c r="A2176" s="279" t="s">
        <v>2254</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94">
        <f>'Art. 121'!AF2084</f>
        <v>2</v>
      </c>
      <c r="AE2176" s="95">
        <f t="shared" si="369"/>
        <v>0.14184397163120566</v>
      </c>
      <c r="AF2176">
        <f t="shared" si="370"/>
        <v>1</v>
      </c>
      <c r="AG2176" s="92">
        <f t="shared" si="371"/>
        <v>1</v>
      </c>
      <c r="AH2176" s="96">
        <f t="shared" si="372"/>
        <v>1</v>
      </c>
      <c r="AI2176" s="97">
        <f t="shared" si="373"/>
        <v>6.6666666666666666E-2</v>
      </c>
      <c r="AJ2176" s="97">
        <f t="shared" si="374"/>
        <v>6.6666666666666666E-2</v>
      </c>
      <c r="AK2176" s="97">
        <f t="shared" si="375"/>
        <v>0.14184397163120566</v>
      </c>
    </row>
    <row r="2177" spans="1:37" ht="15" customHeight="1" thickTop="1" thickBot="1" x14ac:dyDescent="0.3">
      <c r="A2177" s="279" t="s">
        <v>2255</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94">
        <f>'Art. 121'!AF2085</f>
        <v>2</v>
      </c>
      <c r="AE2177" s="95">
        <f t="shared" si="369"/>
        <v>0.14184397163120566</v>
      </c>
      <c r="AF2177">
        <f t="shared" si="370"/>
        <v>1</v>
      </c>
      <c r="AG2177" s="92">
        <f t="shared" si="371"/>
        <v>1</v>
      </c>
      <c r="AH2177" s="96">
        <f t="shared" si="372"/>
        <v>1</v>
      </c>
      <c r="AI2177" s="97">
        <f t="shared" si="373"/>
        <v>6.6666666666666666E-2</v>
      </c>
      <c r="AJ2177" s="97">
        <f t="shared" si="374"/>
        <v>6.6666666666666666E-2</v>
      </c>
      <c r="AK2177" s="97">
        <f t="shared" si="375"/>
        <v>0.14184397163120566</v>
      </c>
    </row>
    <row r="2178" spans="1:37" ht="15" customHeight="1" thickTop="1" thickBot="1" x14ac:dyDescent="0.3">
      <c r="A2178" s="284" t="s">
        <v>2256</v>
      </c>
      <c r="B2178" s="284"/>
      <c r="C2178" s="284"/>
      <c r="D2178" s="284"/>
      <c r="E2178" s="284"/>
      <c r="F2178" s="284"/>
      <c r="G2178" s="284"/>
      <c r="H2178" s="284"/>
      <c r="I2178" s="284"/>
      <c r="J2178" s="284"/>
      <c r="K2178" s="284"/>
      <c r="L2178" s="284"/>
      <c r="M2178" s="284"/>
      <c r="N2178" s="284"/>
      <c r="O2178" s="284"/>
      <c r="P2178" s="284"/>
      <c r="Q2178" s="284"/>
      <c r="R2178" s="284"/>
      <c r="S2178" s="284"/>
      <c r="T2178" s="284"/>
      <c r="U2178" s="284"/>
      <c r="V2178" s="284"/>
      <c r="W2178" s="284"/>
      <c r="X2178" s="284"/>
      <c r="Y2178" s="284"/>
      <c r="Z2178" s="284"/>
      <c r="AA2178" s="284"/>
      <c r="AB2178" s="284"/>
      <c r="AC2178" s="284"/>
      <c r="AD2178" s="94">
        <f>'Art. 121'!AF2086</f>
        <v>2</v>
      </c>
      <c r="AE2178" s="95">
        <f t="shared" si="369"/>
        <v>0.14184397163120566</v>
      </c>
      <c r="AF2178">
        <f t="shared" si="370"/>
        <v>1</v>
      </c>
      <c r="AG2178" s="92">
        <f t="shared" si="371"/>
        <v>1</v>
      </c>
      <c r="AH2178" s="96">
        <f t="shared" si="372"/>
        <v>1</v>
      </c>
      <c r="AI2178" s="97">
        <f t="shared" si="373"/>
        <v>6.6666666666666666E-2</v>
      </c>
      <c r="AJ2178" s="97">
        <f t="shared" si="374"/>
        <v>6.6666666666666666E-2</v>
      </c>
      <c r="AK2178" s="97">
        <f t="shared" si="375"/>
        <v>0.14184397163120566</v>
      </c>
    </row>
    <row r="2179" spans="1:37" ht="15" customHeight="1" thickTop="1" thickBot="1" x14ac:dyDescent="0.3">
      <c r="A2179" s="284" t="s">
        <v>2257</v>
      </c>
      <c r="B2179" s="284"/>
      <c r="C2179" s="284"/>
      <c r="D2179" s="284"/>
      <c r="E2179" s="284"/>
      <c r="F2179" s="284"/>
      <c r="G2179" s="284"/>
      <c r="H2179" s="284"/>
      <c r="I2179" s="284"/>
      <c r="J2179" s="284"/>
      <c r="K2179" s="284"/>
      <c r="L2179" s="284"/>
      <c r="M2179" s="284"/>
      <c r="N2179" s="284"/>
      <c r="O2179" s="284"/>
      <c r="P2179" s="284"/>
      <c r="Q2179" s="284"/>
      <c r="R2179" s="284"/>
      <c r="S2179" s="284"/>
      <c r="T2179" s="284"/>
      <c r="U2179" s="284"/>
      <c r="V2179" s="284"/>
      <c r="W2179" s="284"/>
      <c r="X2179" s="284"/>
      <c r="Y2179" s="284"/>
      <c r="Z2179" s="284"/>
      <c r="AA2179" s="284"/>
      <c r="AB2179" s="284"/>
      <c r="AC2179" s="284"/>
      <c r="AD2179" s="94">
        <f>'Art. 121'!AF2087</f>
        <v>2</v>
      </c>
      <c r="AE2179" s="95">
        <f t="shared" si="369"/>
        <v>0.14184397163120566</v>
      </c>
      <c r="AF2179">
        <f t="shared" si="370"/>
        <v>1</v>
      </c>
      <c r="AG2179" s="92">
        <f t="shared" si="371"/>
        <v>1</v>
      </c>
      <c r="AH2179" s="96">
        <f t="shared" si="372"/>
        <v>1</v>
      </c>
      <c r="AI2179" s="97">
        <f t="shared" si="373"/>
        <v>6.6666666666666666E-2</v>
      </c>
      <c r="AJ2179" s="97">
        <f t="shared" si="374"/>
        <v>6.6666666666666666E-2</v>
      </c>
      <c r="AK2179" s="97">
        <f t="shared" si="375"/>
        <v>0.14184397163120566</v>
      </c>
    </row>
    <row r="2180" spans="1:37" ht="14.9" customHeight="1" thickTop="1" x14ac:dyDescent="0.25">
      <c r="A2180" s="321" t="s">
        <v>2258</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5">
        <f>SUM(AE2165:AE2179)</f>
        <v>2.1276595744680851</v>
      </c>
      <c r="AF2180" s="65"/>
      <c r="AG2180" s="98">
        <f>SUM(AG2165:AG2179)</f>
        <v>15</v>
      </c>
      <c r="AH2180" s="99"/>
      <c r="AI2180" s="100"/>
      <c r="AJ2180" s="100"/>
      <c r="AK2180" s="100"/>
    </row>
    <row r="2181" spans="1:37" ht="14.9" customHeight="1" x14ac:dyDescent="0.25">
      <c r="A2181" s="308" t="s">
        <v>2259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5">
        <f>AE2180/$AE$23*100</f>
        <v>100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2" t="s">
        <v>111</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11" t="s">
        <v>99</v>
      </c>
      <c r="AE2183" s="112" t="s">
        <v>9</v>
      </c>
      <c r="AF2183" s="92" t="s">
        <v>1988</v>
      </c>
      <c r="AG2183" s="92" t="s">
        <v>1989</v>
      </c>
      <c r="AH2183" s="92" t="s">
        <v>1990</v>
      </c>
      <c r="AI2183" s="93" t="s">
        <v>1991</v>
      </c>
      <c r="AJ2183" s="92"/>
      <c r="AK2183" s="93" t="s">
        <v>1992</v>
      </c>
    </row>
    <row r="2184" spans="1:37" ht="14.9" customHeight="1" thickTop="1" thickBot="1" x14ac:dyDescent="0.3">
      <c r="A2184" s="284" t="s">
        <v>2260</v>
      </c>
      <c r="B2184" s="284"/>
      <c r="C2184" s="284"/>
      <c r="D2184" s="284"/>
      <c r="E2184" s="284"/>
      <c r="F2184" s="284"/>
      <c r="G2184" s="284"/>
      <c r="H2184" s="284"/>
      <c r="I2184" s="284"/>
      <c r="J2184" s="284"/>
      <c r="K2184" s="284"/>
      <c r="L2184" s="284"/>
      <c r="M2184" s="284"/>
      <c r="N2184" s="284"/>
      <c r="O2184" s="284"/>
      <c r="P2184" s="284"/>
      <c r="Q2184" s="284"/>
      <c r="R2184" s="284"/>
      <c r="S2184" s="284"/>
      <c r="T2184" s="284"/>
      <c r="U2184" s="284"/>
      <c r="V2184" s="284"/>
      <c r="W2184" s="284"/>
      <c r="X2184" s="284"/>
      <c r="Y2184" s="284"/>
      <c r="Z2184" s="284"/>
      <c r="AA2184" s="284"/>
      <c r="AB2184" s="284"/>
      <c r="AC2184" s="284"/>
      <c r="AD2184" s="94">
        <f>'Art. 121'!AF2090</f>
        <v>2</v>
      </c>
      <c r="AE2184" s="95">
        <f>IF(AG2184=1,AK2184,AG2184)</f>
        <v>0.42553191489361702</v>
      </c>
      <c r="AF2184">
        <f>AD2184/2</f>
        <v>1</v>
      </c>
      <c r="AG2184" s="92">
        <f>IF(AND(AF2184&gt;=0,AF2184&lt;=1),1,"No aplica")</f>
        <v>1</v>
      </c>
      <c r="AH2184" s="96">
        <f>AD2184/(AG2184*2)</f>
        <v>1</v>
      </c>
      <c r="AI2184" s="97">
        <f>IF(AG2184=1,AG2184/$AG$2189,"No aplica")</f>
        <v>0.2</v>
      </c>
      <c r="AJ2184" s="97">
        <f>AF2184*AI2184</f>
        <v>0.2</v>
      </c>
      <c r="AK2184" s="97">
        <f>AJ2184*$AE$23</f>
        <v>0.42553191489361702</v>
      </c>
    </row>
    <row r="2185" spans="1:37" ht="14.9" customHeight="1" thickTop="1" thickBot="1" x14ac:dyDescent="0.3">
      <c r="A2185" s="284" t="s">
        <v>2261</v>
      </c>
      <c r="B2185" s="284"/>
      <c r="C2185" s="284"/>
      <c r="D2185" s="284"/>
      <c r="E2185" s="284"/>
      <c r="F2185" s="284"/>
      <c r="G2185" s="284"/>
      <c r="H2185" s="284"/>
      <c r="I2185" s="284"/>
      <c r="J2185" s="284"/>
      <c r="K2185" s="284"/>
      <c r="L2185" s="284"/>
      <c r="M2185" s="284"/>
      <c r="N2185" s="284"/>
      <c r="O2185" s="284"/>
      <c r="P2185" s="284"/>
      <c r="Q2185" s="284"/>
      <c r="R2185" s="284"/>
      <c r="S2185" s="284"/>
      <c r="T2185" s="284"/>
      <c r="U2185" s="284"/>
      <c r="V2185" s="284"/>
      <c r="W2185" s="284"/>
      <c r="X2185" s="284"/>
      <c r="Y2185" s="284"/>
      <c r="Z2185" s="284"/>
      <c r="AA2185" s="284"/>
      <c r="AB2185" s="284"/>
      <c r="AC2185" s="284"/>
      <c r="AD2185" s="94">
        <f>'Art. 121'!AF2091</f>
        <v>2</v>
      </c>
      <c r="AE2185" s="95">
        <f>IF(AG2185=1,AK2185,AG2185)</f>
        <v>0.42553191489361702</v>
      </c>
      <c r="AF2185">
        <f>AD2185/2</f>
        <v>1</v>
      </c>
      <c r="AG2185" s="92">
        <f>IF(AND(AF2185&gt;=0,AF2185&lt;=1),1,"No aplica")</f>
        <v>1</v>
      </c>
      <c r="AH2185" s="96">
        <f>AD2185/(AG2185*2)</f>
        <v>1</v>
      </c>
      <c r="AI2185" s="97">
        <f>IF(AG2185=1,AG2185/$AG$2189,"No aplica")</f>
        <v>0.2</v>
      </c>
      <c r="AJ2185" s="97">
        <f>AF2185*AI2185</f>
        <v>0.2</v>
      </c>
      <c r="AK2185" s="97">
        <f>AJ2185*$AE$23</f>
        <v>0.42553191489361702</v>
      </c>
    </row>
    <row r="2186" spans="1:37" ht="14.9" customHeight="1" thickTop="1" thickBot="1" x14ac:dyDescent="0.3">
      <c r="A2186" s="284" t="s">
        <v>2262</v>
      </c>
      <c r="B2186" s="284"/>
      <c r="C2186" s="284"/>
      <c r="D2186" s="284"/>
      <c r="E2186" s="284"/>
      <c r="F2186" s="284"/>
      <c r="G2186" s="284"/>
      <c r="H2186" s="284"/>
      <c r="I2186" s="284"/>
      <c r="J2186" s="284"/>
      <c r="K2186" s="284"/>
      <c r="L2186" s="284"/>
      <c r="M2186" s="284"/>
      <c r="N2186" s="284"/>
      <c r="O2186" s="284"/>
      <c r="P2186" s="284"/>
      <c r="Q2186" s="284"/>
      <c r="R2186" s="284"/>
      <c r="S2186" s="284"/>
      <c r="T2186" s="284"/>
      <c r="U2186" s="284"/>
      <c r="V2186" s="284"/>
      <c r="W2186" s="284"/>
      <c r="X2186" s="284"/>
      <c r="Y2186" s="284"/>
      <c r="Z2186" s="284"/>
      <c r="AA2186" s="284"/>
      <c r="AB2186" s="284"/>
      <c r="AC2186" s="284"/>
      <c r="AD2186" s="94">
        <f>'Art. 121'!AF2092</f>
        <v>2</v>
      </c>
      <c r="AE2186" s="95">
        <f>IF(AG2186=1,AK2186,AG2186)</f>
        <v>0.42553191489361702</v>
      </c>
      <c r="AF2186">
        <f>AD2186/2</f>
        <v>1</v>
      </c>
      <c r="AG2186" s="92">
        <f>IF(AND(AF2186&gt;=0,AF2186&lt;=1),1,"No aplica")</f>
        <v>1</v>
      </c>
      <c r="AH2186" s="96">
        <f>AD2186/(AG2186*2)</f>
        <v>1</v>
      </c>
      <c r="AI2186" s="97">
        <f>IF(AG2186=1,AG2186/$AG$2189,"No aplica")</f>
        <v>0.2</v>
      </c>
      <c r="AJ2186" s="97">
        <f>AF2186*AI2186</f>
        <v>0.2</v>
      </c>
      <c r="AK2186" s="97">
        <f>AJ2186*$AE$23</f>
        <v>0.42553191489361702</v>
      </c>
    </row>
    <row r="2187" spans="1:37" ht="14.9" customHeight="1" thickTop="1" thickBot="1" x14ac:dyDescent="0.3">
      <c r="A2187" s="284" t="s">
        <v>2263</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4">
        <f>'Art. 121'!AF2093</f>
        <v>2</v>
      </c>
      <c r="AE2187" s="95">
        <f>IF(AG2187=1,AK2187,AG2187)</f>
        <v>0.42553191489361702</v>
      </c>
      <c r="AF2187">
        <f>AD2187/2</f>
        <v>1</v>
      </c>
      <c r="AG2187" s="92">
        <f>IF(AND(AF2187&gt;=0,AF2187&lt;=1),1,"No aplica")</f>
        <v>1</v>
      </c>
      <c r="AH2187" s="96">
        <f>AD2187/(AG2187*2)</f>
        <v>1</v>
      </c>
      <c r="AI2187" s="97">
        <f>IF(AG2187=1,AG2187/$AG$2189,"No aplica")</f>
        <v>0.2</v>
      </c>
      <c r="AJ2187" s="97">
        <f>AF2187*AI2187</f>
        <v>0.2</v>
      </c>
      <c r="AK2187" s="97">
        <f>AJ2187*$AE$23</f>
        <v>0.42553191489361702</v>
      </c>
    </row>
    <row r="2188" spans="1:37" ht="14.9" customHeight="1" thickTop="1" thickBot="1" x14ac:dyDescent="0.3">
      <c r="A2188" s="284" t="s">
        <v>2264</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4">
        <f>'Art. 121'!AF2094</f>
        <v>2</v>
      </c>
      <c r="AE2188" s="95">
        <f>IF(AG2188=1,AK2188,AG2188)</f>
        <v>0.42553191489361702</v>
      </c>
      <c r="AF2188">
        <f>AD2188/2</f>
        <v>1</v>
      </c>
      <c r="AG2188" s="92">
        <f>IF(AND(AF2188&gt;=0,AF2188&lt;=1),1,"No aplica")</f>
        <v>1</v>
      </c>
      <c r="AH2188" s="96">
        <f>AD2188/(AG2188*2)</f>
        <v>1</v>
      </c>
      <c r="AI2188" s="97">
        <f>IF(AG2188=1,AG2188/$AG$2189,"No aplica")</f>
        <v>0.2</v>
      </c>
      <c r="AJ2188" s="97">
        <f>AF2188*AI2188</f>
        <v>0.2</v>
      </c>
      <c r="AK2188" s="97">
        <f>AJ2188*$AE$23</f>
        <v>0.42553191489361702</v>
      </c>
    </row>
    <row r="2189" spans="1:37" ht="14.9" customHeight="1" thickTop="1" x14ac:dyDescent="0.25">
      <c r="A2189" s="321" t="s">
        <v>2265</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5">
        <f>SUM(AE2182:AE2188)</f>
        <v>2.1276595744680851</v>
      </c>
      <c r="AF2189" s="65"/>
      <c r="AG2189" s="98">
        <f>SUM(AG2184:AG2188)</f>
        <v>5</v>
      </c>
      <c r="AH2189" s="99"/>
      <c r="AI2189" s="100"/>
      <c r="AJ2189" s="100"/>
      <c r="AK2189" s="100"/>
    </row>
    <row r="2190" spans="1:37" ht="14.9" customHeight="1" x14ac:dyDescent="0.25">
      <c r="A2190" s="308" t="s">
        <v>2266</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0" t="s">
        <v>1856</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2" t="s">
        <v>76</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69" t="s">
        <v>99</v>
      </c>
      <c r="AE2196" s="113" t="s">
        <v>9</v>
      </c>
      <c r="AF2196" s="92" t="s">
        <v>1988</v>
      </c>
      <c r="AG2196" s="92" t="s">
        <v>1989</v>
      </c>
      <c r="AH2196" s="92" t="s">
        <v>1990</v>
      </c>
      <c r="AI2196" s="93" t="s">
        <v>1991</v>
      </c>
      <c r="AJ2196" s="92"/>
      <c r="AK2196" s="93" t="s">
        <v>1992</v>
      </c>
    </row>
    <row r="2197" spans="1:37" ht="14.9" customHeight="1" thickTop="1" thickBot="1" x14ac:dyDescent="0.3">
      <c r="A2197" s="284" t="s">
        <v>1061</v>
      </c>
      <c r="B2197" s="284"/>
      <c r="C2197" s="284"/>
      <c r="D2197" s="284"/>
      <c r="E2197" s="284"/>
      <c r="F2197" s="284"/>
      <c r="G2197" s="284"/>
      <c r="H2197" s="284"/>
      <c r="I2197" s="284"/>
      <c r="J2197" s="284"/>
      <c r="K2197" s="284"/>
      <c r="L2197" s="284"/>
      <c r="M2197" s="284"/>
      <c r="N2197" s="284"/>
      <c r="O2197" s="284"/>
      <c r="P2197" s="284"/>
      <c r="Q2197" s="284"/>
      <c r="R2197" s="284"/>
      <c r="S2197" s="284"/>
      <c r="T2197" s="284"/>
      <c r="U2197" s="284"/>
      <c r="V2197" s="284"/>
      <c r="W2197" s="284"/>
      <c r="X2197" s="284"/>
      <c r="Y2197" s="284"/>
      <c r="Z2197" s="284"/>
      <c r="AA2197" s="284"/>
      <c r="AB2197" s="284"/>
      <c r="AC2197" s="284"/>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4" t="s">
        <v>1093</v>
      </c>
      <c r="B2198" s="284"/>
      <c r="C2198" s="284"/>
      <c r="D2198" s="284"/>
      <c r="E2198" s="284"/>
      <c r="F2198" s="284"/>
      <c r="G2198" s="284"/>
      <c r="H2198" s="284"/>
      <c r="I2198" s="284"/>
      <c r="J2198" s="284"/>
      <c r="K2198" s="284"/>
      <c r="L2198" s="284"/>
      <c r="M2198" s="284"/>
      <c r="N2198" s="284"/>
      <c r="O2198" s="284"/>
      <c r="P2198" s="284"/>
      <c r="Q2198" s="284"/>
      <c r="R2198" s="284"/>
      <c r="S2198" s="284"/>
      <c r="T2198" s="284"/>
      <c r="U2198" s="284"/>
      <c r="V2198" s="284"/>
      <c r="W2198" s="284"/>
      <c r="X2198" s="284"/>
      <c r="Y2198" s="284"/>
      <c r="Z2198" s="284"/>
      <c r="AA2198" s="284"/>
      <c r="AB2198" s="284"/>
      <c r="AC2198" s="284"/>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4" t="s">
        <v>1859</v>
      </c>
      <c r="B2199" s="284"/>
      <c r="C2199" s="284"/>
      <c r="D2199" s="284"/>
      <c r="E2199" s="284"/>
      <c r="F2199" s="284"/>
      <c r="G2199" s="284"/>
      <c r="H2199" s="284"/>
      <c r="I2199" s="284"/>
      <c r="J2199" s="284"/>
      <c r="K2199" s="284"/>
      <c r="L2199" s="284"/>
      <c r="M2199" s="284"/>
      <c r="N2199" s="284"/>
      <c r="O2199" s="284"/>
      <c r="P2199" s="284"/>
      <c r="Q2199" s="284"/>
      <c r="R2199" s="284"/>
      <c r="S2199" s="284"/>
      <c r="T2199" s="284"/>
      <c r="U2199" s="284"/>
      <c r="V2199" s="284"/>
      <c r="W2199" s="284"/>
      <c r="X2199" s="284"/>
      <c r="Y2199" s="284"/>
      <c r="Z2199" s="284"/>
      <c r="AA2199" s="284"/>
      <c r="AB2199" s="284"/>
      <c r="AC2199" s="284"/>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4" t="s">
        <v>1861</v>
      </c>
      <c r="B2200" s="284"/>
      <c r="C2200" s="284"/>
      <c r="D2200" s="284"/>
      <c r="E2200" s="284"/>
      <c r="F2200" s="284"/>
      <c r="G2200" s="284"/>
      <c r="H2200" s="284"/>
      <c r="I2200" s="284"/>
      <c r="J2200" s="284"/>
      <c r="K2200" s="284"/>
      <c r="L2200" s="284"/>
      <c r="M2200" s="284"/>
      <c r="N2200" s="284"/>
      <c r="O2200" s="284"/>
      <c r="P2200" s="284"/>
      <c r="Q2200" s="284"/>
      <c r="R2200" s="284"/>
      <c r="S2200" s="284"/>
      <c r="T2200" s="284"/>
      <c r="U2200" s="284"/>
      <c r="V2200" s="284"/>
      <c r="W2200" s="284"/>
      <c r="X2200" s="284"/>
      <c r="Y2200" s="284"/>
      <c r="Z2200" s="284"/>
      <c r="AA2200" s="284"/>
      <c r="AB2200" s="284"/>
      <c r="AC2200" s="284"/>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79" t="s">
        <v>1863</v>
      </c>
      <c r="B2201" s="279"/>
      <c r="C2201" s="279"/>
      <c r="D2201" s="279"/>
      <c r="E2201" s="279"/>
      <c r="F2201" s="279"/>
      <c r="G2201" s="279"/>
      <c r="H2201" s="279"/>
      <c r="I2201" s="279"/>
      <c r="J2201" s="279"/>
      <c r="K2201" s="279"/>
      <c r="L2201" s="279"/>
      <c r="M2201" s="279"/>
      <c r="N2201" s="279"/>
      <c r="O2201" s="279"/>
      <c r="P2201" s="279"/>
      <c r="Q2201" s="279"/>
      <c r="R2201" s="279"/>
      <c r="S2201" s="279"/>
      <c r="T2201" s="279"/>
      <c r="U2201" s="279"/>
      <c r="V2201" s="279"/>
      <c r="W2201" s="279"/>
      <c r="X2201" s="279"/>
      <c r="Y2201" s="279"/>
      <c r="Z2201" s="279"/>
      <c r="AA2201" s="279"/>
      <c r="AB2201" s="279"/>
      <c r="AC2201" s="279"/>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79" t="s">
        <v>1865</v>
      </c>
      <c r="B2202" s="279"/>
      <c r="C2202" s="279"/>
      <c r="D2202" s="279"/>
      <c r="E2202" s="279"/>
      <c r="F2202" s="279"/>
      <c r="G2202" s="279"/>
      <c r="H2202" s="279"/>
      <c r="I2202" s="279"/>
      <c r="J2202" s="279"/>
      <c r="K2202" s="279"/>
      <c r="L2202" s="279"/>
      <c r="M2202" s="279"/>
      <c r="N2202" s="279"/>
      <c r="O2202" s="279"/>
      <c r="P2202" s="279"/>
      <c r="Q2202" s="279"/>
      <c r="R2202" s="279"/>
      <c r="S2202" s="279"/>
      <c r="T2202" s="279"/>
      <c r="U2202" s="279"/>
      <c r="V2202" s="279"/>
      <c r="W2202" s="279"/>
      <c r="X2202" s="279"/>
      <c r="Y2202" s="279"/>
      <c r="Z2202" s="279"/>
      <c r="AA2202" s="279"/>
      <c r="AB2202" s="279"/>
      <c r="AC2202" s="279"/>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4" t="s">
        <v>2267</v>
      </c>
      <c r="B2203" s="284"/>
      <c r="C2203" s="284"/>
      <c r="D2203" s="284"/>
      <c r="E2203" s="284"/>
      <c r="F2203" s="284"/>
      <c r="G2203" s="284"/>
      <c r="H2203" s="284"/>
      <c r="I2203" s="284"/>
      <c r="J2203" s="284"/>
      <c r="K2203" s="284"/>
      <c r="L2203" s="284"/>
      <c r="M2203" s="284"/>
      <c r="N2203" s="284"/>
      <c r="O2203" s="284"/>
      <c r="P2203" s="284"/>
      <c r="Q2203" s="284"/>
      <c r="R2203" s="284"/>
      <c r="S2203" s="284"/>
      <c r="T2203" s="284"/>
      <c r="U2203" s="284"/>
      <c r="V2203" s="284"/>
      <c r="W2203" s="284"/>
      <c r="X2203" s="284"/>
      <c r="Y2203" s="284"/>
      <c r="Z2203" s="284"/>
      <c r="AA2203" s="284"/>
      <c r="AB2203" s="284"/>
      <c r="AC2203" s="284"/>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4" t="s">
        <v>1868</v>
      </c>
      <c r="B2204" s="284"/>
      <c r="C2204" s="284"/>
      <c r="D2204" s="284"/>
      <c r="E2204" s="284"/>
      <c r="F2204" s="284"/>
      <c r="G2204" s="284"/>
      <c r="H2204" s="284"/>
      <c r="I2204" s="284"/>
      <c r="J2204" s="284"/>
      <c r="K2204" s="284"/>
      <c r="L2204" s="284"/>
      <c r="M2204" s="284"/>
      <c r="N2204" s="284"/>
      <c r="O2204" s="284"/>
      <c r="P2204" s="284"/>
      <c r="Q2204" s="284"/>
      <c r="R2204" s="284"/>
      <c r="S2204" s="284"/>
      <c r="T2204" s="284"/>
      <c r="U2204" s="284"/>
      <c r="V2204" s="284"/>
      <c r="W2204" s="284"/>
      <c r="X2204" s="284"/>
      <c r="Y2204" s="284"/>
      <c r="Z2204" s="284"/>
      <c r="AA2204" s="284"/>
      <c r="AB2204" s="284"/>
      <c r="AC2204" s="284"/>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4" t="s">
        <v>1870</v>
      </c>
      <c r="B2205" s="284"/>
      <c r="C2205" s="284"/>
      <c r="D2205" s="284"/>
      <c r="E2205" s="284"/>
      <c r="F2205" s="284"/>
      <c r="G2205" s="284"/>
      <c r="H2205" s="284"/>
      <c r="I2205" s="284"/>
      <c r="J2205" s="284"/>
      <c r="K2205" s="284"/>
      <c r="L2205" s="284"/>
      <c r="M2205" s="284"/>
      <c r="N2205" s="284"/>
      <c r="O2205" s="284"/>
      <c r="P2205" s="284"/>
      <c r="Q2205" s="284"/>
      <c r="R2205" s="284"/>
      <c r="S2205" s="284"/>
      <c r="T2205" s="284"/>
      <c r="U2205" s="284"/>
      <c r="V2205" s="284"/>
      <c r="W2205" s="284"/>
      <c r="X2205" s="284"/>
      <c r="Y2205" s="284"/>
      <c r="Z2205" s="284"/>
      <c r="AA2205" s="284"/>
      <c r="AB2205" s="284"/>
      <c r="AC2205" s="284"/>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4" t="s">
        <v>1872</v>
      </c>
      <c r="B2206" s="284"/>
      <c r="C2206" s="284"/>
      <c r="D2206" s="284"/>
      <c r="E2206" s="284"/>
      <c r="F2206" s="284"/>
      <c r="G2206" s="284"/>
      <c r="H2206" s="284"/>
      <c r="I2206" s="284"/>
      <c r="J2206" s="284"/>
      <c r="K2206" s="284"/>
      <c r="L2206" s="284"/>
      <c r="M2206" s="284"/>
      <c r="N2206" s="284"/>
      <c r="O2206" s="284"/>
      <c r="P2206" s="284"/>
      <c r="Q2206" s="284"/>
      <c r="R2206" s="284"/>
      <c r="S2206" s="284"/>
      <c r="T2206" s="284"/>
      <c r="U2206" s="284"/>
      <c r="V2206" s="284"/>
      <c r="W2206" s="284"/>
      <c r="X2206" s="284"/>
      <c r="Y2206" s="284"/>
      <c r="Z2206" s="284"/>
      <c r="AA2206" s="284"/>
      <c r="AB2206" s="284"/>
      <c r="AC2206" s="284"/>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4" t="s">
        <v>1874</v>
      </c>
      <c r="B2207" s="284"/>
      <c r="C2207" s="284"/>
      <c r="D2207" s="284"/>
      <c r="E2207" s="284"/>
      <c r="F2207" s="284"/>
      <c r="G2207" s="284"/>
      <c r="H2207" s="284"/>
      <c r="I2207" s="284"/>
      <c r="J2207" s="284"/>
      <c r="K2207" s="284"/>
      <c r="L2207" s="284"/>
      <c r="M2207" s="284"/>
      <c r="N2207" s="284"/>
      <c r="O2207" s="284"/>
      <c r="P2207" s="284"/>
      <c r="Q2207" s="284"/>
      <c r="R2207" s="284"/>
      <c r="S2207" s="284"/>
      <c r="T2207" s="284"/>
      <c r="U2207" s="284"/>
      <c r="V2207" s="284"/>
      <c r="W2207" s="284"/>
      <c r="X2207" s="284"/>
      <c r="Y2207" s="284"/>
      <c r="Z2207" s="284"/>
      <c r="AA2207" s="284"/>
      <c r="AB2207" s="284"/>
      <c r="AC2207" s="284"/>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79" t="s">
        <v>1876</v>
      </c>
      <c r="B2208" s="279"/>
      <c r="C2208" s="279"/>
      <c r="D2208" s="279"/>
      <c r="E2208" s="279"/>
      <c r="F2208" s="279"/>
      <c r="G2208" s="279"/>
      <c r="H2208" s="279"/>
      <c r="I2208" s="279"/>
      <c r="J2208" s="279"/>
      <c r="K2208" s="279"/>
      <c r="L2208" s="279"/>
      <c r="M2208" s="279"/>
      <c r="N2208" s="279"/>
      <c r="O2208" s="279"/>
      <c r="P2208" s="279"/>
      <c r="Q2208" s="279"/>
      <c r="R2208" s="279"/>
      <c r="S2208" s="279"/>
      <c r="T2208" s="279"/>
      <c r="U2208" s="279"/>
      <c r="V2208" s="279"/>
      <c r="W2208" s="279"/>
      <c r="X2208" s="279"/>
      <c r="Y2208" s="279"/>
      <c r="Z2208" s="279"/>
      <c r="AA2208" s="279"/>
      <c r="AB2208" s="279"/>
      <c r="AC2208" s="279"/>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79" t="s">
        <v>1878</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4" t="s">
        <v>1880</v>
      </c>
      <c r="B2210" s="284"/>
      <c r="C2210" s="284"/>
      <c r="D2210" s="284"/>
      <c r="E2210" s="284"/>
      <c r="F2210" s="284"/>
      <c r="G2210" s="284"/>
      <c r="H2210" s="28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1" t="s">
        <v>2268</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5">
        <f>SUM(AE2197:AE2210)</f>
        <v>0</v>
      </c>
      <c r="AF2211" s="65"/>
      <c r="AG2211" s="98">
        <f>SUM(AG2197:AG2210)</f>
        <v>0</v>
      </c>
      <c r="AH2211" s="99"/>
      <c r="AI2211" s="100"/>
      <c r="AJ2211" s="100"/>
      <c r="AK2211" s="100"/>
    </row>
    <row r="2212" spans="1:37" ht="14.9" customHeight="1" x14ac:dyDescent="0.25">
      <c r="A2212" s="308" t="s">
        <v>2269</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2" t="s">
        <v>111</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11" t="s">
        <v>99</v>
      </c>
      <c r="AE2214" s="112" t="s">
        <v>9</v>
      </c>
      <c r="AF2214" s="92" t="s">
        <v>1988</v>
      </c>
      <c r="AG2214" s="92" t="s">
        <v>1989</v>
      </c>
      <c r="AH2214" s="92" t="s">
        <v>1990</v>
      </c>
      <c r="AI2214" s="93" t="s">
        <v>1991</v>
      </c>
      <c r="AJ2214" s="92"/>
      <c r="AK2214" s="93" t="s">
        <v>1992</v>
      </c>
    </row>
    <row r="2215" spans="1:37" ht="13" customHeight="1" thickTop="1" thickBot="1" x14ac:dyDescent="0.3">
      <c r="A2215" s="284" t="s">
        <v>1222</v>
      </c>
      <c r="B2215" s="284"/>
      <c r="C2215" s="284"/>
      <c r="D2215" s="284"/>
      <c r="E2215" s="284"/>
      <c r="F2215" s="284"/>
      <c r="G2215" s="284"/>
      <c r="H2215" s="284"/>
      <c r="I2215" s="284"/>
      <c r="J2215" s="284"/>
      <c r="K2215" s="284"/>
      <c r="L2215" s="284"/>
      <c r="M2215" s="284"/>
      <c r="N2215" s="284"/>
      <c r="O2215" s="284"/>
      <c r="P2215" s="284"/>
      <c r="Q2215" s="284"/>
      <c r="R2215" s="284"/>
      <c r="S2215" s="284"/>
      <c r="T2215" s="284"/>
      <c r="U2215" s="284"/>
      <c r="V2215" s="284"/>
      <c r="W2215" s="284"/>
      <c r="X2215" s="284"/>
      <c r="Y2215" s="284"/>
      <c r="Z2215" s="284"/>
      <c r="AA2215" s="284"/>
      <c r="AB2215" s="284"/>
      <c r="AC2215" s="284"/>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4" t="s">
        <v>1224</v>
      </c>
      <c r="B2216" s="284"/>
      <c r="C2216" s="284"/>
      <c r="D2216" s="284"/>
      <c r="E2216" s="284"/>
      <c r="F2216" s="284"/>
      <c r="G2216" s="284"/>
      <c r="H2216" s="284"/>
      <c r="I2216" s="284"/>
      <c r="J2216" s="284"/>
      <c r="K2216" s="284"/>
      <c r="L2216" s="284"/>
      <c r="M2216" s="284"/>
      <c r="N2216" s="284"/>
      <c r="O2216" s="284"/>
      <c r="P2216" s="284"/>
      <c r="Q2216" s="284"/>
      <c r="R2216" s="284"/>
      <c r="S2216" s="284"/>
      <c r="T2216" s="284"/>
      <c r="U2216" s="284"/>
      <c r="V2216" s="284"/>
      <c r="W2216" s="284"/>
      <c r="X2216" s="284"/>
      <c r="Y2216" s="284"/>
      <c r="Z2216" s="284"/>
      <c r="AA2216" s="284"/>
      <c r="AB2216" s="284"/>
      <c r="AC2216" s="284"/>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4" t="s">
        <v>1226</v>
      </c>
      <c r="B2217" s="284"/>
      <c r="C2217" s="284"/>
      <c r="D2217" s="284"/>
      <c r="E2217" s="284"/>
      <c r="F2217" s="284"/>
      <c r="G2217" s="284"/>
      <c r="H2217" s="284"/>
      <c r="I2217" s="284"/>
      <c r="J2217" s="284"/>
      <c r="K2217" s="284"/>
      <c r="L2217" s="284"/>
      <c r="M2217" s="284"/>
      <c r="N2217" s="284"/>
      <c r="O2217" s="284"/>
      <c r="P2217" s="284"/>
      <c r="Q2217" s="284"/>
      <c r="R2217" s="284"/>
      <c r="S2217" s="284"/>
      <c r="T2217" s="284"/>
      <c r="U2217" s="284"/>
      <c r="V2217" s="284"/>
      <c r="W2217" s="284"/>
      <c r="X2217" s="284"/>
      <c r="Y2217" s="284"/>
      <c r="Z2217" s="284"/>
      <c r="AA2217" s="284"/>
      <c r="AB2217" s="284"/>
      <c r="AC2217" s="284"/>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4" t="s">
        <v>1228</v>
      </c>
      <c r="B2218" s="284"/>
      <c r="C2218" s="284"/>
      <c r="D2218" s="284"/>
      <c r="E2218" s="284"/>
      <c r="F2218" s="284"/>
      <c r="G2218" s="284"/>
      <c r="H2218" s="284"/>
      <c r="I2218" s="284"/>
      <c r="J2218" s="284"/>
      <c r="K2218" s="284"/>
      <c r="L2218" s="284"/>
      <c r="M2218" s="284"/>
      <c r="N2218" s="284"/>
      <c r="O2218" s="284"/>
      <c r="P2218" s="284"/>
      <c r="Q2218" s="284"/>
      <c r="R2218" s="284"/>
      <c r="S2218" s="284"/>
      <c r="T2218" s="284"/>
      <c r="U2218" s="284"/>
      <c r="V2218" s="284"/>
      <c r="W2218" s="284"/>
      <c r="X2218" s="284"/>
      <c r="Y2218" s="284"/>
      <c r="Z2218" s="284"/>
      <c r="AA2218" s="284"/>
      <c r="AB2218" s="284"/>
      <c r="AC2218" s="284"/>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4" t="s">
        <v>1882</v>
      </c>
      <c r="B2219" s="284"/>
      <c r="C2219" s="284"/>
      <c r="D2219" s="284"/>
      <c r="E2219" s="284"/>
      <c r="F2219" s="284"/>
      <c r="G2219" s="284"/>
      <c r="H2219" s="284"/>
      <c r="I2219" s="284"/>
      <c r="J2219" s="284"/>
      <c r="K2219" s="284"/>
      <c r="L2219" s="284"/>
      <c r="M2219" s="284"/>
      <c r="N2219" s="284"/>
      <c r="O2219" s="284"/>
      <c r="P2219" s="284"/>
      <c r="Q2219" s="284"/>
      <c r="R2219" s="284"/>
      <c r="S2219" s="284"/>
      <c r="T2219" s="284"/>
      <c r="U2219" s="284"/>
      <c r="V2219" s="284"/>
      <c r="W2219" s="284"/>
      <c r="X2219" s="284"/>
      <c r="Y2219" s="284"/>
      <c r="Z2219" s="284"/>
      <c r="AA2219" s="284"/>
      <c r="AB2219" s="284"/>
      <c r="AC2219" s="284"/>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1" t="s">
        <v>2270</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5">
        <f>SUM(AE2213:AE2219)</f>
        <v>0</v>
      </c>
      <c r="AF2220" s="65"/>
      <c r="AG2220" s="98">
        <f>SUM(AG2215:AG2219)</f>
        <v>0</v>
      </c>
      <c r="AH2220" s="99"/>
      <c r="AI2220" s="100"/>
      <c r="AJ2220" s="100"/>
      <c r="AK2220" s="100"/>
    </row>
    <row r="2221" spans="1:37" ht="14.9" customHeight="1" x14ac:dyDescent="0.25">
      <c r="A2221" s="308" t="s">
        <v>2271</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0" t="s">
        <v>2272</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2" t="s">
        <v>76</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69" t="s">
        <v>99</v>
      </c>
      <c r="AE2227" s="113" t="s">
        <v>9</v>
      </c>
      <c r="AF2227" s="92" t="s">
        <v>1988</v>
      </c>
      <c r="AG2227" s="92" t="s">
        <v>1989</v>
      </c>
      <c r="AH2227" s="92" t="s">
        <v>1990</v>
      </c>
      <c r="AI2227" s="93" t="s">
        <v>1991</v>
      </c>
      <c r="AJ2227" s="92"/>
      <c r="AK2227" s="93" t="s">
        <v>1992</v>
      </c>
    </row>
    <row r="2228" spans="1:37" ht="14.15" customHeight="1" thickTop="1" thickBot="1" x14ac:dyDescent="0.3">
      <c r="A2228" s="284" t="s">
        <v>1061</v>
      </c>
      <c r="B2228" s="284"/>
      <c r="C2228" s="284"/>
      <c r="D2228" s="284"/>
      <c r="E2228" s="284"/>
      <c r="F2228" s="284"/>
      <c r="G2228" s="284"/>
      <c r="H2228" s="284"/>
      <c r="I2228" s="284"/>
      <c r="J2228" s="284"/>
      <c r="K2228" s="284"/>
      <c r="L2228" s="284"/>
      <c r="M2228" s="284"/>
      <c r="N2228" s="284"/>
      <c r="O2228" s="284"/>
      <c r="P2228" s="284"/>
      <c r="Q2228" s="284"/>
      <c r="R2228" s="284"/>
      <c r="S2228" s="284"/>
      <c r="T2228" s="284"/>
      <c r="U2228" s="284"/>
      <c r="V2228" s="284"/>
      <c r="W2228" s="284"/>
      <c r="X2228" s="284"/>
      <c r="Y2228" s="284"/>
      <c r="Z2228" s="284"/>
      <c r="AA2228" s="284"/>
      <c r="AB2228" s="284"/>
      <c r="AC2228" s="284"/>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4" t="s">
        <v>1063</v>
      </c>
      <c r="B2229" s="284"/>
      <c r="C2229" s="284"/>
      <c r="D2229" s="284"/>
      <c r="E2229" s="284"/>
      <c r="F2229" s="284"/>
      <c r="G2229" s="284"/>
      <c r="H2229" s="284"/>
      <c r="I2229" s="284"/>
      <c r="J2229" s="284"/>
      <c r="K2229" s="284"/>
      <c r="L2229" s="284"/>
      <c r="M2229" s="284"/>
      <c r="N2229" s="284"/>
      <c r="O2229" s="284"/>
      <c r="P2229" s="284"/>
      <c r="Q2229" s="284"/>
      <c r="R2229" s="284"/>
      <c r="S2229" s="284"/>
      <c r="T2229" s="284"/>
      <c r="U2229" s="284"/>
      <c r="V2229" s="284"/>
      <c r="W2229" s="284"/>
      <c r="X2229" s="284"/>
      <c r="Y2229" s="284"/>
      <c r="Z2229" s="284"/>
      <c r="AA2229" s="284"/>
      <c r="AB2229" s="284"/>
      <c r="AC2229" s="284"/>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4" t="s">
        <v>1885</v>
      </c>
      <c r="B2230" s="284"/>
      <c r="C2230" s="284"/>
      <c r="D2230" s="284"/>
      <c r="E2230" s="284"/>
      <c r="F2230" s="284"/>
      <c r="G2230" s="284"/>
      <c r="H2230" s="284"/>
      <c r="I2230" s="284"/>
      <c r="J2230" s="284"/>
      <c r="K2230" s="284"/>
      <c r="L2230" s="284"/>
      <c r="M2230" s="284"/>
      <c r="N2230" s="284"/>
      <c r="O2230" s="284"/>
      <c r="P2230" s="284"/>
      <c r="Q2230" s="284"/>
      <c r="R2230" s="284"/>
      <c r="S2230" s="284"/>
      <c r="T2230" s="284"/>
      <c r="U2230" s="284"/>
      <c r="V2230" s="284"/>
      <c r="W2230" s="284"/>
      <c r="X2230" s="284"/>
      <c r="Y2230" s="284"/>
      <c r="Z2230" s="284"/>
      <c r="AA2230" s="284"/>
      <c r="AB2230" s="284"/>
      <c r="AC2230" s="284"/>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4" t="s">
        <v>1887</v>
      </c>
      <c r="B2231" s="284"/>
      <c r="C2231" s="284"/>
      <c r="D2231" s="284"/>
      <c r="E2231" s="284"/>
      <c r="F2231" s="284"/>
      <c r="G2231" s="284"/>
      <c r="H2231" s="284"/>
      <c r="I2231" s="284"/>
      <c r="J2231" s="284"/>
      <c r="K2231" s="284"/>
      <c r="L2231" s="284"/>
      <c r="M2231" s="284"/>
      <c r="N2231" s="284"/>
      <c r="O2231" s="284"/>
      <c r="P2231" s="284"/>
      <c r="Q2231" s="284"/>
      <c r="R2231" s="284"/>
      <c r="S2231" s="284"/>
      <c r="T2231" s="284"/>
      <c r="U2231" s="284"/>
      <c r="V2231" s="284"/>
      <c r="W2231" s="284"/>
      <c r="X2231" s="284"/>
      <c r="Y2231" s="284"/>
      <c r="Z2231" s="284"/>
      <c r="AA2231" s="284"/>
      <c r="AB2231" s="284"/>
      <c r="AC2231" s="284"/>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79" t="s">
        <v>1889</v>
      </c>
      <c r="B2232" s="279"/>
      <c r="C2232" s="279"/>
      <c r="D2232" s="279"/>
      <c r="E2232" s="279"/>
      <c r="F2232" s="279"/>
      <c r="G2232" s="279"/>
      <c r="H2232" s="279"/>
      <c r="I2232" s="279"/>
      <c r="J2232" s="279"/>
      <c r="K2232" s="279"/>
      <c r="L2232" s="279"/>
      <c r="M2232" s="279"/>
      <c r="N2232" s="279"/>
      <c r="O2232" s="279"/>
      <c r="P2232" s="279"/>
      <c r="Q2232" s="279"/>
      <c r="R2232" s="279"/>
      <c r="S2232" s="279"/>
      <c r="T2232" s="279"/>
      <c r="U2232" s="279"/>
      <c r="V2232" s="279"/>
      <c r="W2232" s="279"/>
      <c r="X2232" s="279"/>
      <c r="Y2232" s="279"/>
      <c r="Z2232" s="279"/>
      <c r="AA2232" s="279"/>
      <c r="AB2232" s="279"/>
      <c r="AC2232" s="279"/>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79" t="s">
        <v>1891</v>
      </c>
      <c r="B2233" s="279"/>
      <c r="C2233" s="279"/>
      <c r="D2233" s="279"/>
      <c r="E2233" s="279"/>
      <c r="F2233" s="279"/>
      <c r="G2233" s="279"/>
      <c r="H2233" s="279"/>
      <c r="I2233" s="279"/>
      <c r="J2233" s="279"/>
      <c r="K2233" s="279"/>
      <c r="L2233" s="279"/>
      <c r="M2233" s="279"/>
      <c r="N2233" s="279"/>
      <c r="O2233" s="279"/>
      <c r="P2233" s="279"/>
      <c r="Q2233" s="279"/>
      <c r="R2233" s="279"/>
      <c r="S2233" s="279"/>
      <c r="T2233" s="279"/>
      <c r="U2233" s="279"/>
      <c r="V2233" s="279"/>
      <c r="W2233" s="279"/>
      <c r="X2233" s="279"/>
      <c r="Y2233" s="279"/>
      <c r="Z2233" s="279"/>
      <c r="AA2233" s="279"/>
      <c r="AB2233" s="279"/>
      <c r="AC2233" s="279"/>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4" t="s">
        <v>1893</v>
      </c>
      <c r="B2234" s="284"/>
      <c r="C2234" s="284"/>
      <c r="D2234" s="284"/>
      <c r="E2234" s="284"/>
      <c r="F2234" s="284"/>
      <c r="G2234" s="284"/>
      <c r="H2234" s="284"/>
      <c r="I2234" s="284"/>
      <c r="J2234" s="284"/>
      <c r="K2234" s="284"/>
      <c r="L2234" s="284"/>
      <c r="M2234" s="284"/>
      <c r="N2234" s="284"/>
      <c r="O2234" s="284"/>
      <c r="P2234" s="284"/>
      <c r="Q2234" s="284"/>
      <c r="R2234" s="284"/>
      <c r="S2234" s="284"/>
      <c r="T2234" s="284"/>
      <c r="U2234" s="284"/>
      <c r="V2234" s="284"/>
      <c r="W2234" s="284"/>
      <c r="X2234" s="284"/>
      <c r="Y2234" s="284"/>
      <c r="Z2234" s="284"/>
      <c r="AA2234" s="284"/>
      <c r="AB2234" s="284"/>
      <c r="AC2234" s="284"/>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4" t="s">
        <v>2273</v>
      </c>
      <c r="B2235" s="284"/>
      <c r="C2235" s="284"/>
      <c r="D2235" s="284"/>
      <c r="E2235" s="284"/>
      <c r="F2235" s="284"/>
      <c r="G2235" s="284"/>
      <c r="H2235" s="284"/>
      <c r="I2235" s="284"/>
      <c r="J2235" s="284"/>
      <c r="K2235" s="284"/>
      <c r="L2235" s="284"/>
      <c r="M2235" s="284"/>
      <c r="N2235" s="284"/>
      <c r="O2235" s="284"/>
      <c r="P2235" s="284"/>
      <c r="Q2235" s="284"/>
      <c r="R2235" s="284"/>
      <c r="S2235" s="284"/>
      <c r="T2235" s="284"/>
      <c r="U2235" s="284"/>
      <c r="V2235" s="284"/>
      <c r="W2235" s="284"/>
      <c r="X2235" s="284"/>
      <c r="Y2235" s="284"/>
      <c r="Z2235" s="284"/>
      <c r="AA2235" s="284"/>
      <c r="AB2235" s="284"/>
      <c r="AC2235" s="284"/>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4" t="s">
        <v>1896</v>
      </c>
      <c r="B2236" s="284"/>
      <c r="C2236" s="284"/>
      <c r="D2236" s="284"/>
      <c r="E2236" s="284"/>
      <c r="F2236" s="284"/>
      <c r="G2236" s="284"/>
      <c r="H2236" s="284"/>
      <c r="I2236" s="284"/>
      <c r="J2236" s="284"/>
      <c r="K2236" s="284"/>
      <c r="L2236" s="284"/>
      <c r="M2236" s="284"/>
      <c r="N2236" s="284"/>
      <c r="O2236" s="284"/>
      <c r="P2236" s="284"/>
      <c r="Q2236" s="284"/>
      <c r="R2236" s="284"/>
      <c r="S2236" s="284"/>
      <c r="T2236" s="284"/>
      <c r="U2236" s="284"/>
      <c r="V2236" s="284"/>
      <c r="W2236" s="284"/>
      <c r="X2236" s="284"/>
      <c r="Y2236" s="284"/>
      <c r="Z2236" s="284"/>
      <c r="AA2236" s="284"/>
      <c r="AB2236" s="284"/>
      <c r="AC2236" s="284"/>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4" t="s">
        <v>1898</v>
      </c>
      <c r="B2237" s="284"/>
      <c r="C2237" s="284"/>
      <c r="D2237" s="284"/>
      <c r="E2237" s="284"/>
      <c r="F2237" s="284"/>
      <c r="G2237" s="284"/>
      <c r="H2237" s="284"/>
      <c r="I2237" s="284"/>
      <c r="J2237" s="284"/>
      <c r="K2237" s="284"/>
      <c r="L2237" s="284"/>
      <c r="M2237" s="284"/>
      <c r="N2237" s="284"/>
      <c r="O2237" s="284"/>
      <c r="P2237" s="284"/>
      <c r="Q2237" s="284"/>
      <c r="R2237" s="284"/>
      <c r="S2237" s="284"/>
      <c r="T2237" s="284"/>
      <c r="U2237" s="284"/>
      <c r="V2237" s="284"/>
      <c r="W2237" s="284"/>
      <c r="X2237" s="284"/>
      <c r="Y2237" s="284"/>
      <c r="Z2237" s="284"/>
      <c r="AA2237" s="284"/>
      <c r="AB2237" s="284"/>
      <c r="AC2237" s="284"/>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4" t="s">
        <v>1900</v>
      </c>
      <c r="B2238" s="284"/>
      <c r="C2238" s="284"/>
      <c r="D2238" s="284"/>
      <c r="E2238" s="284"/>
      <c r="F2238" s="284"/>
      <c r="G2238" s="284"/>
      <c r="H2238" s="284"/>
      <c r="I2238" s="284"/>
      <c r="J2238" s="284"/>
      <c r="K2238" s="284"/>
      <c r="L2238" s="284"/>
      <c r="M2238" s="284"/>
      <c r="N2238" s="284"/>
      <c r="O2238" s="284"/>
      <c r="P2238" s="284"/>
      <c r="Q2238" s="284"/>
      <c r="R2238" s="284"/>
      <c r="S2238" s="284"/>
      <c r="T2238" s="284"/>
      <c r="U2238" s="284"/>
      <c r="V2238" s="284"/>
      <c r="W2238" s="284"/>
      <c r="X2238" s="284"/>
      <c r="Y2238" s="284"/>
      <c r="Z2238" s="284"/>
      <c r="AA2238" s="284"/>
      <c r="AB2238" s="284"/>
      <c r="AC2238" s="284"/>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79" t="s">
        <v>1902</v>
      </c>
      <c r="B2239" s="279"/>
      <c r="C2239" s="279"/>
      <c r="D2239" s="279"/>
      <c r="E2239" s="279"/>
      <c r="F2239" s="279"/>
      <c r="G2239" s="279"/>
      <c r="H2239" s="279"/>
      <c r="I2239" s="279"/>
      <c r="J2239" s="279"/>
      <c r="K2239" s="279"/>
      <c r="L2239" s="279"/>
      <c r="M2239" s="279"/>
      <c r="N2239" s="279"/>
      <c r="O2239" s="279"/>
      <c r="P2239" s="279"/>
      <c r="Q2239" s="279"/>
      <c r="R2239" s="279"/>
      <c r="S2239" s="279"/>
      <c r="T2239" s="279"/>
      <c r="U2239" s="279"/>
      <c r="V2239" s="279"/>
      <c r="W2239" s="279"/>
      <c r="X2239" s="279"/>
      <c r="Y2239" s="279"/>
      <c r="Z2239" s="279"/>
      <c r="AA2239" s="279"/>
      <c r="AB2239" s="279"/>
      <c r="AC2239" s="279"/>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79" t="s">
        <v>1904</v>
      </c>
      <c r="B2240" s="279"/>
      <c r="C2240" s="279"/>
      <c r="D2240" s="279"/>
      <c r="E2240" s="279"/>
      <c r="F2240" s="279"/>
      <c r="G2240" s="279"/>
      <c r="H2240" s="279"/>
      <c r="I2240" s="279"/>
      <c r="J2240" s="279"/>
      <c r="K2240" s="279"/>
      <c r="L2240" s="279"/>
      <c r="M2240" s="279"/>
      <c r="N2240" s="279"/>
      <c r="O2240" s="279"/>
      <c r="P2240" s="279"/>
      <c r="Q2240" s="279"/>
      <c r="R2240" s="279"/>
      <c r="S2240" s="279"/>
      <c r="T2240" s="279"/>
      <c r="U2240" s="279"/>
      <c r="V2240" s="279"/>
      <c r="W2240" s="279"/>
      <c r="X2240" s="279"/>
      <c r="Y2240" s="279"/>
      <c r="Z2240" s="279"/>
      <c r="AA2240" s="279"/>
      <c r="AB2240" s="279"/>
      <c r="AC2240" s="279"/>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4" t="s">
        <v>1906</v>
      </c>
      <c r="B2241" s="284"/>
      <c r="C2241" s="284"/>
      <c r="D2241" s="284"/>
      <c r="E2241" s="284"/>
      <c r="F2241" s="284"/>
      <c r="G2241" s="284"/>
      <c r="H2241" s="284"/>
      <c r="I2241" s="284"/>
      <c r="J2241" s="284"/>
      <c r="K2241" s="284"/>
      <c r="L2241" s="284"/>
      <c r="M2241" s="284"/>
      <c r="N2241" s="284"/>
      <c r="O2241" s="284"/>
      <c r="P2241" s="284"/>
      <c r="Q2241" s="284"/>
      <c r="R2241" s="284"/>
      <c r="S2241" s="284"/>
      <c r="T2241" s="284"/>
      <c r="U2241" s="284"/>
      <c r="V2241" s="284"/>
      <c r="W2241" s="284"/>
      <c r="X2241" s="284"/>
      <c r="Y2241" s="284"/>
      <c r="Z2241" s="284"/>
      <c r="AA2241" s="284"/>
      <c r="AB2241" s="284"/>
      <c r="AC2241" s="284"/>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4" t="s">
        <v>1908</v>
      </c>
      <c r="B2242" s="284"/>
      <c r="C2242" s="284"/>
      <c r="D2242" s="284"/>
      <c r="E2242" s="284"/>
      <c r="F2242" s="284"/>
      <c r="G2242" s="284"/>
      <c r="H2242" s="284"/>
      <c r="I2242" s="284"/>
      <c r="J2242" s="284"/>
      <c r="K2242" s="284"/>
      <c r="L2242" s="284"/>
      <c r="M2242" s="284"/>
      <c r="N2242" s="284"/>
      <c r="O2242" s="284"/>
      <c r="P2242" s="284"/>
      <c r="Q2242" s="284"/>
      <c r="R2242" s="284"/>
      <c r="S2242" s="284"/>
      <c r="T2242" s="284"/>
      <c r="U2242" s="284"/>
      <c r="V2242" s="284"/>
      <c r="W2242" s="284"/>
      <c r="X2242" s="284"/>
      <c r="Y2242" s="284"/>
      <c r="Z2242" s="284"/>
      <c r="AA2242" s="284"/>
      <c r="AB2242" s="284"/>
      <c r="AC2242" s="284"/>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4" t="s">
        <v>1910</v>
      </c>
      <c r="B2243" s="284"/>
      <c r="C2243" s="284"/>
      <c r="D2243" s="284"/>
      <c r="E2243" s="284"/>
      <c r="F2243" s="284"/>
      <c r="G2243" s="284"/>
      <c r="H2243" s="284"/>
      <c r="I2243" s="284"/>
      <c r="J2243" s="284"/>
      <c r="K2243" s="284"/>
      <c r="L2243" s="284"/>
      <c r="M2243" s="284"/>
      <c r="N2243" s="284"/>
      <c r="O2243" s="284"/>
      <c r="P2243" s="284"/>
      <c r="Q2243" s="284"/>
      <c r="R2243" s="284"/>
      <c r="S2243" s="284"/>
      <c r="T2243" s="284"/>
      <c r="U2243" s="284"/>
      <c r="V2243" s="284"/>
      <c r="W2243" s="284"/>
      <c r="X2243" s="284"/>
      <c r="Y2243" s="284"/>
      <c r="Z2243" s="284"/>
      <c r="AA2243" s="284"/>
      <c r="AB2243" s="284"/>
      <c r="AC2243" s="284"/>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1" t="s">
        <v>2274</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5">
        <f>SUM(AE2228:AE2243)</f>
        <v>0</v>
      </c>
      <c r="AF2244" s="65"/>
      <c r="AG2244" s="98">
        <f>SUM(AG2228:AG2243)</f>
        <v>0</v>
      </c>
      <c r="AH2244" s="99"/>
      <c r="AI2244" s="100"/>
      <c r="AJ2244" s="100"/>
      <c r="AK2244" s="100"/>
    </row>
    <row r="2245" spans="1:37" x14ac:dyDescent="0.25">
      <c r="A2245" s="308" t="s">
        <v>2275</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2" t="s">
        <v>111</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11" t="s">
        <v>99</v>
      </c>
      <c r="AE2247" s="112" t="s">
        <v>9</v>
      </c>
      <c r="AF2247" s="92" t="s">
        <v>1988</v>
      </c>
      <c r="AG2247" s="92" t="s">
        <v>1989</v>
      </c>
      <c r="AH2247" s="92" t="s">
        <v>1990</v>
      </c>
      <c r="AI2247" s="93" t="s">
        <v>1991</v>
      </c>
      <c r="AJ2247" s="92"/>
      <c r="AK2247" s="93" t="s">
        <v>1992</v>
      </c>
    </row>
    <row r="2248" spans="1:37" ht="14.15" customHeight="1" thickTop="1" thickBot="1" x14ac:dyDescent="0.3">
      <c r="A2248" s="284" t="s">
        <v>1911</v>
      </c>
      <c r="B2248" s="284"/>
      <c r="C2248" s="284"/>
      <c r="D2248" s="284"/>
      <c r="E2248" s="284"/>
      <c r="F2248" s="284"/>
      <c r="G2248" s="284"/>
      <c r="H2248" s="284"/>
      <c r="I2248" s="284"/>
      <c r="J2248" s="284"/>
      <c r="K2248" s="284"/>
      <c r="L2248" s="284"/>
      <c r="M2248" s="284"/>
      <c r="N2248" s="284"/>
      <c r="O2248" s="284"/>
      <c r="P2248" s="284"/>
      <c r="Q2248" s="284"/>
      <c r="R2248" s="284"/>
      <c r="S2248" s="284"/>
      <c r="T2248" s="284"/>
      <c r="U2248" s="284"/>
      <c r="V2248" s="284"/>
      <c r="W2248" s="284"/>
      <c r="X2248" s="284"/>
      <c r="Y2248" s="284"/>
      <c r="Z2248" s="284"/>
      <c r="AA2248" s="284"/>
      <c r="AB2248" s="284"/>
      <c r="AC2248" s="284"/>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4" t="s">
        <v>1912</v>
      </c>
      <c r="B2249" s="284"/>
      <c r="C2249" s="284"/>
      <c r="D2249" s="284"/>
      <c r="E2249" s="284"/>
      <c r="F2249" s="284"/>
      <c r="G2249" s="284"/>
      <c r="H2249" s="284"/>
      <c r="I2249" s="284"/>
      <c r="J2249" s="284"/>
      <c r="K2249" s="284"/>
      <c r="L2249" s="284"/>
      <c r="M2249" s="284"/>
      <c r="N2249" s="284"/>
      <c r="O2249" s="284"/>
      <c r="P2249" s="284"/>
      <c r="Q2249" s="284"/>
      <c r="R2249" s="284"/>
      <c r="S2249" s="284"/>
      <c r="T2249" s="284"/>
      <c r="U2249" s="284"/>
      <c r="V2249" s="284"/>
      <c r="W2249" s="284"/>
      <c r="X2249" s="284"/>
      <c r="Y2249" s="284"/>
      <c r="Z2249" s="284"/>
      <c r="AA2249" s="284"/>
      <c r="AB2249" s="284"/>
      <c r="AC2249" s="284"/>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4" t="s">
        <v>1913</v>
      </c>
      <c r="B2250" s="284"/>
      <c r="C2250" s="284"/>
      <c r="D2250" s="284"/>
      <c r="E2250" s="284"/>
      <c r="F2250" s="284"/>
      <c r="G2250" s="284"/>
      <c r="H2250" s="284"/>
      <c r="I2250" s="284"/>
      <c r="J2250" s="284"/>
      <c r="K2250" s="284"/>
      <c r="L2250" s="284"/>
      <c r="M2250" s="284"/>
      <c r="N2250" s="284"/>
      <c r="O2250" s="284"/>
      <c r="P2250" s="284"/>
      <c r="Q2250" s="284"/>
      <c r="R2250" s="284"/>
      <c r="S2250" s="284"/>
      <c r="T2250" s="284"/>
      <c r="U2250" s="284"/>
      <c r="V2250" s="284"/>
      <c r="W2250" s="284"/>
      <c r="X2250" s="284"/>
      <c r="Y2250" s="284"/>
      <c r="Z2250" s="284"/>
      <c r="AA2250" s="284"/>
      <c r="AB2250" s="284"/>
      <c r="AC2250" s="284"/>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4" t="s">
        <v>1914</v>
      </c>
      <c r="B2251" s="284"/>
      <c r="C2251" s="284"/>
      <c r="D2251" s="284"/>
      <c r="E2251" s="284"/>
      <c r="F2251" s="284"/>
      <c r="G2251" s="284"/>
      <c r="H2251" s="284"/>
      <c r="I2251" s="284"/>
      <c r="J2251" s="284"/>
      <c r="K2251" s="284"/>
      <c r="L2251" s="284"/>
      <c r="M2251" s="284"/>
      <c r="N2251" s="284"/>
      <c r="O2251" s="284"/>
      <c r="P2251" s="284"/>
      <c r="Q2251" s="284"/>
      <c r="R2251" s="284"/>
      <c r="S2251" s="284"/>
      <c r="T2251" s="284"/>
      <c r="U2251" s="284"/>
      <c r="V2251" s="284"/>
      <c r="W2251" s="284"/>
      <c r="X2251" s="284"/>
      <c r="Y2251" s="284"/>
      <c r="Z2251" s="284"/>
      <c r="AA2251" s="284"/>
      <c r="AB2251" s="284"/>
      <c r="AC2251" s="284"/>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4" t="s">
        <v>1916</v>
      </c>
      <c r="B2252" s="284"/>
      <c r="C2252" s="284"/>
      <c r="D2252" s="284"/>
      <c r="E2252" s="284"/>
      <c r="F2252" s="284"/>
      <c r="G2252" s="284"/>
      <c r="H2252" s="284"/>
      <c r="I2252" s="284"/>
      <c r="J2252" s="284"/>
      <c r="K2252" s="284"/>
      <c r="L2252" s="284"/>
      <c r="M2252" s="284"/>
      <c r="N2252" s="284"/>
      <c r="O2252" s="284"/>
      <c r="P2252" s="284"/>
      <c r="Q2252" s="284"/>
      <c r="R2252" s="284"/>
      <c r="S2252" s="284"/>
      <c r="T2252" s="284"/>
      <c r="U2252" s="284"/>
      <c r="V2252" s="284"/>
      <c r="W2252" s="284"/>
      <c r="X2252" s="284"/>
      <c r="Y2252" s="284"/>
      <c r="Z2252" s="284"/>
      <c r="AA2252" s="284"/>
      <c r="AB2252" s="284"/>
      <c r="AC2252" s="284"/>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08" t="s">
        <v>2276</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5">
        <f>SUM(AE2246:AE2252)</f>
        <v>0</v>
      </c>
      <c r="AF2253" s="65"/>
      <c r="AG2253" s="98">
        <f>SUM(AG2248:AG2252)</f>
        <v>0</v>
      </c>
      <c r="AH2253" s="99"/>
      <c r="AI2253" s="100"/>
      <c r="AJ2253" s="100"/>
      <c r="AK2253" s="100"/>
    </row>
    <row r="2254" spans="1:37" x14ac:dyDescent="0.25">
      <c r="A2254" s="308" t="s">
        <v>2277</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0" t="s">
        <v>2278</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4" t="s">
        <v>76</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69" t="s">
        <v>99</v>
      </c>
      <c r="AE2260" s="113" t="s">
        <v>9</v>
      </c>
      <c r="AF2260" s="92" t="s">
        <v>1988</v>
      </c>
      <c r="AG2260" s="92" t="s">
        <v>1989</v>
      </c>
      <c r="AH2260" s="92" t="s">
        <v>1990</v>
      </c>
      <c r="AI2260" s="93" t="s">
        <v>1991</v>
      </c>
      <c r="AJ2260" s="92"/>
      <c r="AK2260" s="93" t="s">
        <v>1992</v>
      </c>
    </row>
    <row r="2261" spans="1:37" ht="14.15" customHeight="1" thickTop="1" thickBot="1" x14ac:dyDescent="0.3">
      <c r="A2261" s="275" t="s">
        <v>1061</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2</v>
      </c>
      <c r="AE2261" s="95">
        <f t="shared" ref="AE2261:AE2264" si="390">IF(AG2261=1,AK2261,AG2261)</f>
        <v>0.53191489361702127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0.53191489361702127</v>
      </c>
    </row>
    <row r="2262" spans="1:37" ht="14.15" customHeight="1" thickTop="1" thickBot="1" x14ac:dyDescent="0.3">
      <c r="A2262" s="275" t="s">
        <v>1063</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2</v>
      </c>
      <c r="AE2262" s="95">
        <f t="shared" si="390"/>
        <v>0.53191489361702127</v>
      </c>
      <c r="AF2262">
        <f t="shared" si="391"/>
        <v>1</v>
      </c>
      <c r="AG2262" s="92">
        <v>1</v>
      </c>
      <c r="AH2262" s="96">
        <f t="shared" si="392"/>
        <v>1</v>
      </c>
      <c r="AI2262" s="97">
        <f t="shared" ref="AI2262:AI2264" si="395">IF(AG2262=1,AG2262/$AG$2265,"No aplica")</f>
        <v>0.25</v>
      </c>
      <c r="AJ2262" s="97">
        <f t="shared" si="393"/>
        <v>0.25</v>
      </c>
      <c r="AK2262" s="97">
        <f t="shared" si="394"/>
        <v>0.53191489361702127</v>
      </c>
    </row>
    <row r="2263" spans="1:37" ht="14.15" customHeight="1" thickTop="1" thickBot="1" x14ac:dyDescent="0.3">
      <c r="A2263" s="275" t="s">
        <v>2279</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1</v>
      </c>
      <c r="AE2263" s="95">
        <f t="shared" si="390"/>
        <v>0.26595744680851063</v>
      </c>
      <c r="AF2263">
        <f t="shared" si="391"/>
        <v>0.5</v>
      </c>
      <c r="AG2263" s="92">
        <v>1</v>
      </c>
      <c r="AH2263" s="96">
        <f t="shared" si="392"/>
        <v>0.5</v>
      </c>
      <c r="AI2263" s="97">
        <f t="shared" si="395"/>
        <v>0.25</v>
      </c>
      <c r="AJ2263" s="97">
        <f t="shared" si="393"/>
        <v>0.125</v>
      </c>
      <c r="AK2263" s="97">
        <f t="shared" si="394"/>
        <v>0.26595744680851063</v>
      </c>
    </row>
    <row r="2264" spans="1:37" ht="13.5" customHeight="1" thickTop="1" thickBot="1" x14ac:dyDescent="0.3">
      <c r="A2264" s="275" t="s">
        <v>1887</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2</v>
      </c>
      <c r="AE2264" s="95">
        <f t="shared" si="390"/>
        <v>0.53191489361702127</v>
      </c>
      <c r="AF2264">
        <f t="shared" si="391"/>
        <v>1</v>
      </c>
      <c r="AG2264" s="92">
        <v>1</v>
      </c>
      <c r="AH2264" s="96">
        <f t="shared" si="392"/>
        <v>1</v>
      </c>
      <c r="AI2264" s="97">
        <f t="shared" si="395"/>
        <v>0.25</v>
      </c>
      <c r="AJ2264" s="97">
        <f t="shared" si="393"/>
        <v>0.25</v>
      </c>
      <c r="AK2264" s="97">
        <f t="shared" si="394"/>
        <v>0.53191489361702127</v>
      </c>
    </row>
    <row r="2265" spans="1:37" ht="13" customHeight="1" thickTop="1" x14ac:dyDescent="0.25">
      <c r="A2265" s="317" t="s">
        <v>2274</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5">
        <f>SUM(AE2261:AE2264)</f>
        <v>1.8617021276595744</v>
      </c>
      <c r="AF2265" s="65"/>
      <c r="AG2265" s="98">
        <f>SUM(AG2261:AG2264)</f>
        <v>4</v>
      </c>
      <c r="AH2265" s="99"/>
      <c r="AI2265" s="100"/>
      <c r="AJ2265" s="100"/>
      <c r="AK2265" s="100"/>
    </row>
    <row r="2266" spans="1:37" x14ac:dyDescent="0.25">
      <c r="A2266" s="309" t="s">
        <v>2275</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5">
        <f>AE2265/$AE$23*100</f>
        <v>87.5</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2" t="s">
        <v>111</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11" t="s">
        <v>99</v>
      </c>
      <c r="AE2268" s="112" t="s">
        <v>9</v>
      </c>
      <c r="AF2268" s="92" t="s">
        <v>1988</v>
      </c>
      <c r="AG2268" s="92" t="s">
        <v>1989</v>
      </c>
      <c r="AH2268" s="92" t="s">
        <v>1990</v>
      </c>
      <c r="AI2268" s="93" t="s">
        <v>1991</v>
      </c>
      <c r="AJ2268" s="92"/>
      <c r="AK2268" s="93" t="s">
        <v>1992</v>
      </c>
    </row>
    <row r="2269" spans="1:37" ht="14.15" customHeight="1" thickTop="1" thickBot="1" x14ac:dyDescent="0.3">
      <c r="A2269" s="275" t="s">
        <v>2280</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2</v>
      </c>
      <c r="AE2269" s="95">
        <f>IF(AG2269=1,AK2269,AG2269)</f>
        <v>0.42553191489361702</v>
      </c>
      <c r="AF2269">
        <f>AD2269/2</f>
        <v>1</v>
      </c>
      <c r="AG2269" s="92">
        <v>1</v>
      </c>
      <c r="AH2269" s="96">
        <f>AD2269/(AG2269*2)</f>
        <v>1</v>
      </c>
      <c r="AI2269" s="97">
        <f>IF(AG2269=1,AG2269/$AG$2274,"No aplica")</f>
        <v>0.2</v>
      </c>
      <c r="AJ2269" s="97">
        <f>AF2269*AI2269</f>
        <v>0.2</v>
      </c>
      <c r="AK2269" s="97">
        <f>AJ2269*$AE$23</f>
        <v>0.42553191489361702</v>
      </c>
    </row>
    <row r="2270" spans="1:37" ht="14.15" customHeight="1" thickTop="1" thickBot="1" x14ac:dyDescent="0.3">
      <c r="A2270" s="275" t="s">
        <v>2281</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2</v>
      </c>
      <c r="AE2270" s="95">
        <f>IF(AG2270=1,AK2270,AG2270)</f>
        <v>0.42553191489361702</v>
      </c>
      <c r="AF2270">
        <f>AD2270/2</f>
        <v>1</v>
      </c>
      <c r="AG2270" s="92">
        <v>1</v>
      </c>
      <c r="AH2270" s="96">
        <f>AD2270/(AG2270*2)</f>
        <v>1</v>
      </c>
      <c r="AI2270" s="97">
        <f t="shared" ref="AI2270:AI2273" si="396">IF(AG2270=1,AG2270/$AG$2274,"No aplica")</f>
        <v>0.2</v>
      </c>
      <c r="AJ2270" s="97">
        <f>AF2270*AI2270</f>
        <v>0.2</v>
      </c>
      <c r="AK2270" s="97">
        <f>AJ2270*$AE$23</f>
        <v>0.42553191489361702</v>
      </c>
    </row>
    <row r="2271" spans="1:37" ht="14.15" customHeight="1" thickTop="1" thickBot="1" x14ac:dyDescent="0.3">
      <c r="A2271" s="275" t="s">
        <v>2282</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2</v>
      </c>
      <c r="AE2271" s="95">
        <f>IF(AG2271=1,AK2271,AG2271)</f>
        <v>0.42553191489361702</v>
      </c>
      <c r="AF2271">
        <f>AD2271/2</f>
        <v>1</v>
      </c>
      <c r="AG2271" s="92">
        <v>1</v>
      </c>
      <c r="AH2271" s="96">
        <f>AD2271/(AG2271*2)</f>
        <v>1</v>
      </c>
      <c r="AI2271" s="97">
        <f t="shared" si="396"/>
        <v>0.2</v>
      </c>
      <c r="AJ2271" s="97">
        <f>AF2271*AI2271</f>
        <v>0.2</v>
      </c>
      <c r="AK2271" s="97">
        <f>AJ2271*$AE$23</f>
        <v>0.42553191489361702</v>
      </c>
    </row>
    <row r="2272" spans="1:37" ht="14.15" customHeight="1" thickTop="1" thickBot="1" x14ac:dyDescent="0.3">
      <c r="A2272" s="275" t="s">
        <v>2283</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2</v>
      </c>
      <c r="AE2272" s="95">
        <f>IF(AG2272=1,AK2272,AG2272)</f>
        <v>0.42553191489361702</v>
      </c>
      <c r="AF2272">
        <f>AD2272/2</f>
        <v>1</v>
      </c>
      <c r="AG2272" s="92">
        <v>1</v>
      </c>
      <c r="AH2272" s="96">
        <f>AD2272/(AG2272*2)</f>
        <v>1</v>
      </c>
      <c r="AI2272" s="97">
        <f t="shared" si="396"/>
        <v>0.2</v>
      </c>
      <c r="AJ2272" s="97">
        <f>AF2272*AI2272</f>
        <v>0.2</v>
      </c>
      <c r="AK2272" s="97">
        <f>AJ2272*$AE$23</f>
        <v>0.42553191489361702</v>
      </c>
    </row>
    <row r="2273" spans="1:37" ht="13.5" customHeight="1" thickTop="1" thickBot="1" x14ac:dyDescent="0.3">
      <c r="A2273" s="275" t="s">
        <v>2284</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2</v>
      </c>
      <c r="AE2273" s="95">
        <f>IF(AG2273=1,AK2273,AG2273)</f>
        <v>0.42553191489361702</v>
      </c>
      <c r="AF2273">
        <f>AD2273/2</f>
        <v>1</v>
      </c>
      <c r="AG2273" s="92">
        <v>1</v>
      </c>
      <c r="AH2273" s="96">
        <f>AD2273/(AG2273*2)</f>
        <v>1</v>
      </c>
      <c r="AI2273" s="97">
        <f t="shared" si="396"/>
        <v>0.2</v>
      </c>
      <c r="AJ2273" s="97">
        <f>AF2273*AI2273</f>
        <v>0.2</v>
      </c>
      <c r="AK2273" s="97">
        <f>AJ2273*$AE$23</f>
        <v>0.42553191489361702</v>
      </c>
    </row>
    <row r="2274" spans="1:37" ht="13" customHeight="1" thickTop="1" x14ac:dyDescent="0.25">
      <c r="A2274" s="308" t="s">
        <v>2276</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5">
        <f>SUM(AE2267:AE2273)</f>
        <v>2.1276595744680851</v>
      </c>
      <c r="AF2274" s="65"/>
      <c r="AG2274" s="98">
        <f>SUM(AG2269:AG2273)</f>
        <v>5</v>
      </c>
      <c r="AH2274" s="99"/>
      <c r="AI2274" s="100"/>
      <c r="AJ2274" s="100"/>
      <c r="AK2274" s="100"/>
    </row>
    <row r="2275" spans="1:37" x14ac:dyDescent="0.25">
      <c r="A2275" s="308" t="s">
        <v>2277</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99.719469542407396</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99.148936170212707</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2287</v>
      </c>
      <c r="AE2281" s="115">
        <f>(AE2277*0.8)+(AE2279*0.2)</f>
        <v>99.605362867968466</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4" t="s">
        <v>2288</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Red de Transporte Público de Pasajeros de la Ciudad de México</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2289</v>
      </c>
      <c r="D7" s="66"/>
      <c r="E7" s="122"/>
      <c r="F7" s="125"/>
      <c r="G7" s="66"/>
    </row>
    <row r="8" spans="1:19" ht="18" customHeight="1" thickBot="1" x14ac:dyDescent="0.3">
      <c r="A8" s="66"/>
      <c r="B8" s="126"/>
      <c r="C8" s="127">
        <f>'Artículo 121 (cálculo PI)'!AC17</f>
        <v>47</v>
      </c>
      <c r="D8" s="125"/>
      <c r="E8" s="128"/>
      <c r="F8" s="128"/>
      <c r="G8" s="125"/>
    </row>
    <row r="9" spans="1:19" ht="18" customHeight="1" thickBot="1" x14ac:dyDescent="0.3">
      <c r="A9" s="66"/>
      <c r="B9" s="122"/>
      <c r="C9" s="122"/>
      <c r="D9" s="122"/>
      <c r="E9" s="122"/>
      <c r="F9" s="66"/>
      <c r="G9" s="122"/>
    </row>
    <row r="10" spans="1:19" ht="18" customHeight="1" thickBot="1" x14ac:dyDescent="0.3">
      <c r="A10" s="336" t="s">
        <v>1929</v>
      </c>
      <c r="B10" s="337" t="s">
        <v>76</v>
      </c>
      <c r="C10" s="337"/>
      <c r="D10" s="125"/>
      <c r="E10" s="338" t="s">
        <v>77</v>
      </c>
      <c r="F10" s="338"/>
      <c r="G10" s="125"/>
      <c r="S10" s="75"/>
    </row>
    <row r="11" spans="1:19" ht="54" customHeight="1" thickBot="1" x14ac:dyDescent="0.3">
      <c r="A11" s="336"/>
      <c r="B11" s="129" t="s">
        <v>2290</v>
      </c>
      <c r="C11" s="130" t="s">
        <v>2291</v>
      </c>
      <c r="D11" s="131"/>
      <c r="E11" s="132" t="s">
        <v>2290</v>
      </c>
      <c r="F11" s="133" t="s">
        <v>2291</v>
      </c>
      <c r="G11" s="131"/>
      <c r="S11" s="75"/>
    </row>
    <row r="12" spans="1:19" ht="18" customHeight="1" thickBot="1" x14ac:dyDescent="0.3">
      <c r="A12" s="134" t="s">
        <v>2292</v>
      </c>
      <c r="B12" s="135">
        <f>'Artículo 121 (cálculo PI)'!AE35</f>
        <v>2.1276595744680855</v>
      </c>
      <c r="C12" s="135">
        <f>IF('Artículo 121 (cálculo PI)'!C11=0, "N/A",B12/(1/$C$8))</f>
        <v>100.00000000000003</v>
      </c>
      <c r="D12" s="136"/>
      <c r="E12" s="135">
        <f>'Artículo 121 (cálculo PI)'!AE44</f>
        <v>2.1276595744680851</v>
      </c>
      <c r="F12" s="135">
        <f>IF('Artículo 121 (cálculo PI)'!C11=0, "N/A",E12/(1/$C$8))</f>
        <v>100</v>
      </c>
      <c r="G12" s="128"/>
      <c r="H12" s="75"/>
      <c r="S12" s="75"/>
    </row>
    <row r="13" spans="1:19" ht="18" customHeight="1" thickBot="1" x14ac:dyDescent="0.3">
      <c r="A13" s="137" t="s">
        <v>2293</v>
      </c>
      <c r="B13" s="138">
        <f>'Artículo 121 (cálculo PI)'!AE68</f>
        <v>2.1276595744680842</v>
      </c>
      <c r="C13" s="138">
        <f>IF('Artículo 121 (cálculo PI)'!D11=0, "N/A",B13/(1/$C$8))</f>
        <v>99.999999999999957</v>
      </c>
      <c r="D13" s="136"/>
      <c r="E13" s="135">
        <f>'Artículo 121 (cálculo PI)'!AE77</f>
        <v>2.1276595744680851</v>
      </c>
      <c r="F13" s="138">
        <f>IF('Artículo 121 (cálculo PI)'!D11=0, "N/A",E13/(1/$C$8))</f>
        <v>100</v>
      </c>
      <c r="G13" s="128"/>
      <c r="H13" s="75"/>
      <c r="S13" s="75"/>
    </row>
    <row r="14" spans="1:19" ht="18" customHeight="1" thickBot="1" x14ac:dyDescent="0.3">
      <c r="A14" s="134" t="s">
        <v>2294</v>
      </c>
      <c r="B14" s="138">
        <f>'Artículo 121 (cálculo PI)'!AE90</f>
        <v>2.1276595744680851</v>
      </c>
      <c r="C14" s="138">
        <f>IF('Artículo 121 (cálculo PI)'!E11=0, "N/A",B14/(1/$C$8))</f>
        <v>100</v>
      </c>
      <c r="D14" s="136"/>
      <c r="E14" s="135">
        <f>'Artículo 121 (cálculo PI)'!AE99</f>
        <v>2.1276595744680851</v>
      </c>
      <c r="F14" s="138">
        <f>IF('Artículo 121 (cálculo PI)'!E11=0, "N/A",E14/(1/$C$8))</f>
        <v>100</v>
      </c>
      <c r="G14" s="128"/>
      <c r="H14" s="75"/>
      <c r="S14" s="75"/>
    </row>
    <row r="15" spans="1:19" ht="18" customHeight="1" thickBot="1" x14ac:dyDescent="0.3">
      <c r="A15" s="137" t="s">
        <v>2295</v>
      </c>
      <c r="B15" s="138">
        <f>'Artículo 121 (cálculo PI)'!AE115</f>
        <v>2.1276595744680851</v>
      </c>
      <c r="C15" s="138">
        <f>IF('Artículo 121 (cálculo PI)'!F11=0, "N/A",B15/(1/$C$8))</f>
        <v>100</v>
      </c>
      <c r="D15" s="128"/>
      <c r="E15" s="135">
        <f>'Artículo 121 (cálculo PI)'!AE124</f>
        <v>2.1276595744680851</v>
      </c>
      <c r="F15" s="138">
        <f>IF('Artículo 121 (cálculo PI)'!F11=0, "N/A",E15/(1/$C$8))</f>
        <v>100</v>
      </c>
      <c r="G15" s="128"/>
      <c r="H15" s="75"/>
      <c r="S15" s="75"/>
    </row>
    <row r="16" spans="1:19" ht="18" customHeight="1" thickBot="1" x14ac:dyDescent="0.3">
      <c r="A16" s="134" t="s">
        <v>2296</v>
      </c>
      <c r="B16" s="138">
        <f>'Artículo 121 (cálculo PI)'!AE147</f>
        <v>2.1276595744680851</v>
      </c>
      <c r="C16" s="138">
        <f>IF('Artículo 121 (cálculo PI)'!G11=0, "N/A",B16/(1/$C$8))</f>
        <v>100</v>
      </c>
      <c r="D16" s="128"/>
      <c r="E16" s="135">
        <f>'Artículo 121 (cálculo PI)'!AE156</f>
        <v>2.1276595744680851</v>
      </c>
      <c r="F16" s="138">
        <f>IF('Artículo 121 (cálculo PI)'!G11=0, "N/A",E16/(1/$C$8))</f>
        <v>100</v>
      </c>
      <c r="G16" s="128"/>
      <c r="H16" s="75"/>
      <c r="S16" s="75"/>
    </row>
    <row r="17" spans="1:19" ht="18" customHeight="1" thickBot="1" x14ac:dyDescent="0.3">
      <c r="A17" s="137" t="s">
        <v>2297</v>
      </c>
      <c r="B17" s="138">
        <f>'Artículo 121 (cálculo PI)'!AE180</f>
        <v>2.1276595744680842</v>
      </c>
      <c r="C17" s="138">
        <f>IF('Artículo 121 (cálculo PI)'!H11=0, "N/A",B17/(1/$C$8))</f>
        <v>99.999999999999957</v>
      </c>
      <c r="D17" s="128"/>
      <c r="E17" s="135">
        <f>'Artículo 121 (cálculo PI)'!AE189</f>
        <v>2.1276595744680851</v>
      </c>
      <c r="F17" s="138">
        <f>IF('Artículo 121 (cálculo PI)'!H11=0, "N/A",E17/(1/$C$8))</f>
        <v>100</v>
      </c>
      <c r="G17" s="128"/>
      <c r="H17" s="75"/>
      <c r="S17" s="75"/>
    </row>
    <row r="18" spans="1:19" ht="18" customHeight="1" thickBot="1" x14ac:dyDescent="0.3">
      <c r="A18" s="134" t="s">
        <v>2298</v>
      </c>
      <c r="B18" s="138">
        <f>'Artículo 121 (cálculo PI)'!AE219</f>
        <v>2.1276595744680851</v>
      </c>
      <c r="C18" s="138">
        <f>IF('Artículo 121 (cálculo PI)'!I11=0, "N/A",B18/(1/$C$8))</f>
        <v>100</v>
      </c>
      <c r="D18" s="128"/>
      <c r="E18" s="135">
        <f>'Artículo 121 (cálculo PI)'!AE228</f>
        <v>2.1276595744680851</v>
      </c>
      <c r="F18" s="138">
        <f>IF('Artículo 121 (cálculo PI)'!I11=0, "N/A",E18/(1/$C$8))</f>
        <v>100</v>
      </c>
      <c r="G18" s="128"/>
      <c r="H18" s="75"/>
      <c r="S18" s="75"/>
    </row>
    <row r="19" spans="1:19" ht="18" customHeight="1" thickBot="1" x14ac:dyDescent="0.3">
      <c r="A19" s="137" t="s">
        <v>2299</v>
      </c>
      <c r="B19" s="138">
        <f>'Artículo 121 (cálculo PI)'!AE248</f>
        <v>2.1276595744680846</v>
      </c>
      <c r="C19" s="138">
        <f>IF('Artículo 121 (cálculo PI)'!J11=0, "N/A",B19/(1/$C$8))</f>
        <v>99.999999999999986</v>
      </c>
      <c r="D19" s="128"/>
      <c r="E19" s="135">
        <f>'Artículo 121 (cálculo PI)'!AE257</f>
        <v>2.1276595744680851</v>
      </c>
      <c r="F19" s="138">
        <f>IF('Artículo 121 (cálculo PI)'!J11=0, "N/A",E19/(1/$C$8))</f>
        <v>100</v>
      </c>
      <c r="G19" s="128"/>
      <c r="H19" s="75"/>
      <c r="S19" s="75"/>
    </row>
    <row r="20" spans="1:19" ht="18" customHeight="1" thickBot="1" x14ac:dyDescent="0.3">
      <c r="A20" s="134" t="s">
        <v>2300</v>
      </c>
      <c r="B20" s="138">
        <f>'Artículo 121 (cálculo PI)'!AE338</f>
        <v>2.1276595744680828</v>
      </c>
      <c r="C20" s="138">
        <f>IF('Artículo 121 (cálculo PI)'!K11=0, "N/A",B20/(1/$C$8))</f>
        <v>99.999999999999901</v>
      </c>
      <c r="D20" s="128"/>
      <c r="E20" s="135">
        <f>'Artículo 121 (cálculo PI)'!AE347</f>
        <v>1.9148936170212765</v>
      </c>
      <c r="F20" s="138">
        <f>IF('Artículo 121 (cálculo PI)'!K11=0, "N/A",E20/(1/$C$8))</f>
        <v>90</v>
      </c>
      <c r="G20" s="128"/>
      <c r="H20" s="75"/>
      <c r="S20" s="75"/>
    </row>
    <row r="21" spans="1:19" ht="18" customHeight="1" thickBot="1" x14ac:dyDescent="0.3">
      <c r="A21" s="137" t="s">
        <v>2301</v>
      </c>
      <c r="B21" s="138">
        <f>'Artículo 121 (cálculo PI)'!AE383</f>
        <v>2.127659574468086</v>
      </c>
      <c r="C21" s="138">
        <f>IF('Artículo 121 (cálculo PI)'!L11=0, "N/A",B21/(1/$C$8))</f>
        <v>100.00000000000004</v>
      </c>
      <c r="D21" s="128"/>
      <c r="E21" s="135">
        <f>'Artículo 121 (cálculo PI)'!AE392</f>
        <v>2.1276595744680851</v>
      </c>
      <c r="F21" s="138">
        <f>IF('Artículo 121 (cálculo PI)'!L11=0, "N/A",E21/(1/$C$8))</f>
        <v>100</v>
      </c>
      <c r="G21" s="128"/>
      <c r="H21" s="75"/>
      <c r="S21" s="75"/>
    </row>
    <row r="22" spans="1:19" ht="18" customHeight="1" thickBot="1" x14ac:dyDescent="0.3">
      <c r="A22" s="134" t="s">
        <v>2302</v>
      </c>
      <c r="B22" s="138">
        <f>'Artículo 121 (cálculo PI)'!AE422</f>
        <v>2.1276595744680851</v>
      </c>
      <c r="C22" s="138">
        <f>IF('Artículo 121 (cálculo PI)'!M11=0, "N/A",B22/(1/$C$8))</f>
        <v>100</v>
      </c>
      <c r="D22" s="128"/>
      <c r="E22" s="135">
        <f>'Artículo 121 (cálculo PI)'!AE431</f>
        <v>2.1276595744680851</v>
      </c>
      <c r="F22" s="138">
        <f>IF('Artículo 121 (cálculo PI)'!M11=0, "N/A",E22/(1/$C$8))</f>
        <v>100</v>
      </c>
      <c r="G22" s="128"/>
      <c r="H22" s="75"/>
      <c r="S22" s="75"/>
    </row>
    <row r="23" spans="1:19" ht="18" customHeight="1" thickBot="1" x14ac:dyDescent="0.3">
      <c r="A23" s="137" t="s">
        <v>2303</v>
      </c>
      <c r="B23" s="138">
        <f>'Artículo 121 (cálculo PI)'!AE454</f>
        <v>2.1276595744680851</v>
      </c>
      <c r="C23" s="138">
        <f>IF('Artículo 121 (cálculo PI)'!N11=0, "N/A",B23/(1/$C$8))</f>
        <v>100</v>
      </c>
      <c r="D23" s="128"/>
      <c r="E23" s="135">
        <f>'Artículo 121 (cálculo PI)'!AE463</f>
        <v>2.1276595744680851</v>
      </c>
      <c r="F23" s="138">
        <f>IF('Artículo 121 (cálculo PI)'!N11=0, "N/A",E23/(1/$C$8))</f>
        <v>100</v>
      </c>
      <c r="G23" s="128"/>
      <c r="H23" s="75"/>
      <c r="S23" s="75"/>
    </row>
    <row r="24" spans="1:19" ht="18" customHeight="1" thickBot="1" x14ac:dyDescent="0.3">
      <c r="A24" s="134" t="s">
        <v>2304</v>
      </c>
      <c r="B24" s="138">
        <f>'Artículo 121 (cálculo PI)'!AE484</f>
        <v>2.1276595744680851</v>
      </c>
      <c r="C24" s="138">
        <f>IF('Artículo 121 (cálculo PI)'!O11=0, "N/A",B24/(1/$C$8))</f>
        <v>100</v>
      </c>
      <c r="D24" s="128"/>
      <c r="E24" s="135">
        <f>'Artículo 121 (cálculo PI)'!AE493</f>
        <v>2.1276595744680851</v>
      </c>
      <c r="F24" s="138">
        <f>IF('Artículo 121 (cálculo PI)'!O11=0, "N/A",E24/(1/$C$8))</f>
        <v>100</v>
      </c>
      <c r="G24" s="128"/>
      <c r="H24" s="75"/>
      <c r="S24" s="75"/>
    </row>
    <row r="25" spans="1:19" ht="18" customHeight="1" thickBot="1" x14ac:dyDescent="0.3">
      <c r="A25" s="137" t="s">
        <v>2305</v>
      </c>
      <c r="B25" s="138">
        <f>'Artículo 121 (cálculo PI)'!AE513</f>
        <v>2.1276595744680846</v>
      </c>
      <c r="C25" s="138">
        <f>IF('Artículo 121 (cálculo PI)'!P11=0, "N/A",B25/(1/$C$8))</f>
        <v>99.999999999999986</v>
      </c>
      <c r="D25" s="128"/>
      <c r="E25" s="135">
        <f>'Artículo 121 (cálculo PI)'!AE522</f>
        <v>2.1276595744680851</v>
      </c>
      <c r="F25" s="138">
        <f>IF('Artículo 121 (cálculo PI)'!P11=0, "N/A",E25/(1/$C$8))</f>
        <v>100</v>
      </c>
      <c r="G25" s="128"/>
      <c r="H25" s="75"/>
      <c r="S25" s="75"/>
    </row>
    <row r="26" spans="1:19" ht="18" customHeight="1" thickBot="1" x14ac:dyDescent="0.3">
      <c r="A26" s="134" t="s">
        <v>2306</v>
      </c>
      <c r="B26" s="138">
        <f>'Artículo 121 (cálculo PI)'!AE552</f>
        <v>2.1276595744680851</v>
      </c>
      <c r="C26" s="138">
        <f>IF('Artículo 121 (cálculo PI)'!Q11=0, "N/A",B26/(1/$C$8))</f>
        <v>100</v>
      </c>
      <c r="D26" s="128"/>
      <c r="E26" s="135">
        <f>'Artículo 121 (cálculo PI)'!AE561</f>
        <v>2.1276595744680851</v>
      </c>
      <c r="F26" s="138">
        <f>IF('Artículo 121 (cálculo PI)'!Q11=0, "N/A",E26/(1/$C$8))</f>
        <v>100</v>
      </c>
      <c r="G26" s="128"/>
      <c r="H26" s="75"/>
      <c r="S26" s="75"/>
    </row>
    <row r="27" spans="1:19" ht="18" customHeight="1" thickBot="1" x14ac:dyDescent="0.3">
      <c r="A27" s="137" t="s">
        <v>2307</v>
      </c>
      <c r="B27" s="138">
        <f>'Artículo 121 (cálculo PI)'!AE588</f>
        <v>2.1276595744680846</v>
      </c>
      <c r="C27" s="138">
        <f>IF('Artículo 121 (cálculo PI)'!R11=0, "N/A",B27/(1/$C$8))</f>
        <v>99.999999999999986</v>
      </c>
      <c r="D27" s="128"/>
      <c r="E27" s="135">
        <f>'Artículo 121 (cálculo PI)'!AE597</f>
        <v>2.1276595744680851</v>
      </c>
      <c r="F27" s="138">
        <f>IF('Artículo 121 (cálculo PI)'!R11=0, "N/A",E27/(1/$C$8))</f>
        <v>100</v>
      </c>
      <c r="G27" s="128"/>
      <c r="H27" s="75"/>
      <c r="S27" s="75"/>
    </row>
    <row r="28" spans="1:19" ht="18" customHeight="1" thickBot="1" x14ac:dyDescent="0.3">
      <c r="A28" s="134" t="s">
        <v>2308</v>
      </c>
      <c r="B28" s="138">
        <f>'Artículo 121 (cálculo PI)'!AE632</f>
        <v>2.1276595744680837</v>
      </c>
      <c r="C28" s="138">
        <f>IF('Artículo 121 (cálculo PI)'!S11=0, "N/A",B28/(1/$C$8))</f>
        <v>99.999999999999943</v>
      </c>
      <c r="D28" s="128"/>
      <c r="E28" s="135">
        <f>'Artículo 121 (cálculo PI)'!AE641</f>
        <v>2.1276595744680851</v>
      </c>
      <c r="F28" s="138">
        <f>IF('Artículo 121 (cálculo PI)'!S11=0, "N/A",E28/(1/$C$8))</f>
        <v>100</v>
      </c>
      <c r="G28" s="128"/>
      <c r="H28" s="75"/>
      <c r="S28" s="75"/>
    </row>
    <row r="29" spans="1:19" ht="18" customHeight="1" thickBot="1" x14ac:dyDescent="0.3">
      <c r="A29" s="137" t="s">
        <v>2309</v>
      </c>
      <c r="B29" s="138">
        <f>'Artículo 121 (cálculo PI)'!AE672</f>
        <v>2.1276595744680855</v>
      </c>
      <c r="C29" s="138">
        <f>IF('Artículo 121 (cálculo PI)'!T11=0, "N/A",B29/(1/$C$8))</f>
        <v>100.00000000000003</v>
      </c>
      <c r="D29" s="128"/>
      <c r="E29" s="135">
        <f>'Artículo 121 (cálculo PI)'!AE681</f>
        <v>2.1276595744680851</v>
      </c>
      <c r="F29" s="138">
        <f>IF('Artículo 121 (cálculo PI)'!T11=0, "N/A",E29/(1/$C$8))</f>
        <v>100</v>
      </c>
      <c r="G29" s="128"/>
      <c r="H29" s="75"/>
      <c r="S29" s="75"/>
    </row>
    <row r="30" spans="1:19" ht="18" customHeight="1" thickBot="1" x14ac:dyDescent="0.3">
      <c r="A30" s="134" t="s">
        <v>2310</v>
      </c>
      <c r="B30" s="138">
        <f>'Artículo 121 (cálculo PI)'!AE726</f>
        <v>2.1276595744680855</v>
      </c>
      <c r="C30" s="138">
        <f>IF('Artículo 121 (cálculo PI)'!U11=0, "N/A",B30/(1/$C$8))</f>
        <v>100.00000000000003</v>
      </c>
      <c r="D30" s="128"/>
      <c r="E30" s="135">
        <f>'Artículo 121 (cálculo PI)'!AE735</f>
        <v>1.9148936170212765</v>
      </c>
      <c r="F30" s="138">
        <f>IF('Artículo 121 (cálculo PI)'!U11=0, "N/A",E30/(1/$C$8))</f>
        <v>90</v>
      </c>
      <c r="G30" s="128"/>
      <c r="H30" s="75"/>
      <c r="S30" s="75"/>
    </row>
    <row r="31" spans="1:19" ht="18" customHeight="1" thickBot="1" x14ac:dyDescent="0.3">
      <c r="A31" s="137" t="s">
        <v>2311</v>
      </c>
      <c r="B31" s="138">
        <f>'Artículo 121 (cálculo PI)'!AE777</f>
        <v>2.1276595744680846</v>
      </c>
      <c r="C31" s="138">
        <f>IF('Artículo 121 (cálculo PI)'!V11=0, "N/A",B31/(1/$C$8))</f>
        <v>99.999999999999986</v>
      </c>
      <c r="D31" s="128"/>
      <c r="E31" s="135">
        <f>'Artículo 121 (cálculo PI)'!AE786</f>
        <v>1.9148936170212765</v>
      </c>
      <c r="F31" s="138">
        <f>IF('Artículo 121 (cálculo PI)'!V11=0, "N/A",E31/(1/$C$8))</f>
        <v>90</v>
      </c>
      <c r="G31" s="128"/>
      <c r="H31" s="75"/>
      <c r="S31" s="75"/>
    </row>
    <row r="32" spans="1:19" ht="18" customHeight="1" thickBot="1" x14ac:dyDescent="0.3">
      <c r="A32" s="134" t="s">
        <v>2312</v>
      </c>
      <c r="B32" s="138">
        <f>'Artículo 121 (cálculo PI)'!AE850</f>
        <v>2.1276595744680846</v>
      </c>
      <c r="C32" s="138">
        <f>IF('Artículo 121 (cálculo PI)'!W11=0, "N/A",B32/(1/$C$8))</f>
        <v>99.999999999999986</v>
      </c>
      <c r="D32" s="128"/>
      <c r="E32" s="135">
        <f>'Artículo 121 (cálculo PI)'!AE859</f>
        <v>2.1276595744680851</v>
      </c>
      <c r="F32" s="138">
        <f>IF('Artículo 121 (cálculo PI)'!W11=0, "N/A",E32/(1/$C$8))</f>
        <v>100</v>
      </c>
      <c r="G32" s="128"/>
      <c r="H32" s="75"/>
      <c r="S32" s="75"/>
    </row>
    <row r="33" spans="1:19" ht="18" customHeight="1" thickBot="1" x14ac:dyDescent="0.3">
      <c r="A33" s="137" t="s">
        <v>2313</v>
      </c>
      <c r="B33" s="138">
        <f>'Artículo 121 (cálculo PI)'!AE877</f>
        <v>2.1276595744680855</v>
      </c>
      <c r="C33" s="138">
        <f>IF('Artículo 121 (cálculo PI)'!X11=0, "N/A",B33/(1/$C$8))</f>
        <v>100.00000000000003</v>
      </c>
      <c r="D33" s="128"/>
      <c r="E33" s="135">
        <f>'Artículo 121 (cálculo PI)'!AE886</f>
        <v>2.1276595744680851</v>
      </c>
      <c r="F33" s="138">
        <f>IF('Artículo 121 (cálculo PI)'!X11=0, "N/A",E33/(1/$C$8))</f>
        <v>100</v>
      </c>
      <c r="G33" s="128"/>
      <c r="H33" s="75"/>
      <c r="S33" s="75"/>
    </row>
    <row r="34" spans="1:19" ht="18" customHeight="1" thickBot="1" x14ac:dyDescent="0.3">
      <c r="A34" s="134" t="s">
        <v>2314</v>
      </c>
      <c r="B34" s="138">
        <f>'Artículo 121 (cálculo PI)'!AE895</f>
        <v>2.1276595744680851</v>
      </c>
      <c r="C34" s="138">
        <f>IF('Artículo 121 (cálculo PI)'!Y11=0, "N/A",B34/(1/$C$8))</f>
        <v>100</v>
      </c>
      <c r="D34" s="128"/>
      <c r="E34" s="135">
        <f>'Artículo 121 (cálculo PI)'!AE904</f>
        <v>2.1276595744680851</v>
      </c>
      <c r="F34" s="138">
        <f>IF('Artículo 121 (cálculo PI)'!Y11=0, "N/A",E34/(1/$C$8))</f>
        <v>100</v>
      </c>
      <c r="G34" s="128"/>
      <c r="H34" s="75"/>
      <c r="S34" s="75"/>
    </row>
    <row r="35" spans="1:19" ht="18" customHeight="1" thickBot="1" x14ac:dyDescent="0.3">
      <c r="A35" s="137" t="s">
        <v>2315</v>
      </c>
      <c r="B35" s="138">
        <f>'Artículo 121 (cálculo PI)'!AE938</f>
        <v>2.1276595744680846</v>
      </c>
      <c r="C35" s="138">
        <f>IF('Artículo 121 (cálculo PI)'!Z11=0, "N/A",B35/(1/$C$8))</f>
        <v>99.999999999999986</v>
      </c>
      <c r="D35" s="128"/>
      <c r="E35" s="135">
        <f>'Artículo 121 (cálculo PI)'!AE947</f>
        <v>2.1276595744680851</v>
      </c>
      <c r="F35" s="138">
        <f>IF('Artículo 121 (cálculo PI)'!Z11=0, "N/A",E35/(1/$C$8))</f>
        <v>100</v>
      </c>
      <c r="G35" s="128"/>
      <c r="H35" s="75"/>
      <c r="S35" s="75"/>
    </row>
    <row r="36" spans="1:19" ht="18" customHeight="1" thickBot="1" x14ac:dyDescent="0.3">
      <c r="A36" s="134" t="s">
        <v>2316</v>
      </c>
      <c r="B36" s="138">
        <f>'Artículo 121 (cálculo PI)'!AE1017</f>
        <v>2.1276595744680864</v>
      </c>
      <c r="C36" s="138">
        <f>IF('Artículo 121 (cálculo PI)'!AA11=0, "N/A",B36/(1/$C$8))</f>
        <v>100.00000000000006</v>
      </c>
      <c r="D36" s="128"/>
      <c r="E36" s="135">
        <f>'Artículo 121 (cálculo PI)'!AE1026</f>
        <v>2.1276595744680851</v>
      </c>
      <c r="F36" s="138">
        <f>IF('Artículo 121 (cálculo PI)'!AA11=0, "N/A",E36/(1/$C$8))</f>
        <v>100</v>
      </c>
      <c r="G36" s="128"/>
      <c r="H36" s="75"/>
      <c r="S36" s="75"/>
    </row>
    <row r="37" spans="1:19" ht="18" customHeight="1" thickBot="1" x14ac:dyDescent="0.3">
      <c r="A37" s="137" t="s">
        <v>2317</v>
      </c>
      <c r="B37" s="138">
        <f>'Artículo 121 (cálculo PI)'!AE1060</f>
        <v>2.1276595744680846</v>
      </c>
      <c r="C37" s="138">
        <f>IF('Artículo 121 (cálculo PI)'!AB11=0, "N/A",B37/(1/$C$8))</f>
        <v>99.999999999999986</v>
      </c>
      <c r="D37" s="128"/>
      <c r="E37" s="135">
        <f>'Artículo 121 (cálculo PI)'!AE1069</f>
        <v>2.1276595744680851</v>
      </c>
      <c r="F37" s="138">
        <f>IF('Artículo 121 (cálculo PI)'!AB11=0, "N/A",E37/(1/$C$8))</f>
        <v>100</v>
      </c>
      <c r="G37" s="128"/>
      <c r="H37" s="75"/>
      <c r="S37" s="75"/>
    </row>
    <row r="38" spans="1:19" ht="18" customHeight="1" thickBot="1" x14ac:dyDescent="0.3">
      <c r="A38" s="134" t="s">
        <v>2318</v>
      </c>
      <c r="B38" s="138">
        <f>'Artículo 121 (cálculo PI)'!AE1093</f>
        <v>2.1276595744680842</v>
      </c>
      <c r="C38" s="138">
        <f>IF('Artículo 121 (cálculo PI)'!AC11=0, "N/A",B38/(1/$C$8))</f>
        <v>99.999999999999957</v>
      </c>
      <c r="D38" s="128"/>
      <c r="E38" s="135">
        <f>'Artículo 121 (cálculo PI)'!AE1102</f>
        <v>2.1276595744680851</v>
      </c>
      <c r="F38" s="138">
        <f>IF('Artículo 121 (cálculo PI)'!AC11=0, "N/A",E38/(1/$C$8))</f>
        <v>100</v>
      </c>
      <c r="G38" s="128"/>
      <c r="H38" s="75"/>
      <c r="S38" s="75"/>
    </row>
    <row r="39" spans="1:19" ht="18" customHeight="1" thickBot="1" x14ac:dyDescent="0.3">
      <c r="A39" s="137" t="s">
        <v>2319</v>
      </c>
      <c r="B39" s="138">
        <f>'Artículo 121 (cálculo PI)'!AE1132</f>
        <v>2.1276595744680851</v>
      </c>
      <c r="C39" s="138">
        <f>IF('Artículo 121 (cálculo PI)'!C15=0, "N/A",B39/(1/$C$8))</f>
        <v>100</v>
      </c>
      <c r="D39" s="128"/>
      <c r="E39" s="135">
        <f>'Artículo 121 (cálculo PI)'!AE1141</f>
        <v>2.1276595744680851</v>
      </c>
      <c r="F39" s="138">
        <f>IF('Artículo 121 (cálculo PI)'!C15=0, "N/A",E39/(1/$C$8))</f>
        <v>100</v>
      </c>
      <c r="G39" s="128"/>
      <c r="H39" s="75"/>
      <c r="S39" s="75"/>
    </row>
    <row r="40" spans="1:19" ht="18" customHeight="1" thickBot="1" x14ac:dyDescent="0.3">
      <c r="A40" s="134" t="s">
        <v>2320</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2321</v>
      </c>
      <c r="B41" s="138">
        <f>'Artículo 121 (cálculo PI)'!AE1310</f>
        <v>2.1276595744680806</v>
      </c>
      <c r="C41" s="138">
        <f>IF('Artículo 121 (cálculo PI)'!E15=0, "N/A",B41/(1/$C$8))</f>
        <v>99.999999999999787</v>
      </c>
      <c r="D41" s="128"/>
      <c r="E41" s="135">
        <f>'Artículo 121 (cálculo PI)'!AE1319</f>
        <v>2.1276595744680851</v>
      </c>
      <c r="F41" s="138">
        <f>IF('Artículo 121 (cálculo PI)'!E15=0, "N/A",E41/(1/$C$8))</f>
        <v>100</v>
      </c>
      <c r="G41" s="128"/>
      <c r="H41" s="75"/>
      <c r="S41" s="75"/>
    </row>
    <row r="42" spans="1:19" ht="18" customHeight="1" thickBot="1" x14ac:dyDescent="0.3">
      <c r="A42" s="134" t="s">
        <v>2322</v>
      </c>
      <c r="B42" s="138">
        <f>'Artículo 121 (cálculo PI)'!AE1336</f>
        <v>2.1276595744680846</v>
      </c>
      <c r="C42" s="138">
        <f>IF('Artículo 121 (cálculo PI)'!F15=0, "N/A",B42/(1/$C$8))</f>
        <v>99.999999999999986</v>
      </c>
      <c r="D42" s="128"/>
      <c r="E42" s="135">
        <f>'Artículo 121 (cálculo PI)'!AE1345</f>
        <v>2.1276595744680851</v>
      </c>
      <c r="F42" s="138">
        <f>IF('Artículo 121 (cálculo PI)'!F15=0, "N/A",E42/(1/$C$8))</f>
        <v>100</v>
      </c>
      <c r="G42" s="128"/>
      <c r="H42" s="75"/>
      <c r="S42" s="75"/>
    </row>
    <row r="43" spans="1:19" ht="18" customHeight="1" thickBot="1" x14ac:dyDescent="0.3">
      <c r="A43" s="137" t="s">
        <v>2323</v>
      </c>
      <c r="B43" s="138">
        <f>'Artículo 121 (cálculo PI)'!AE1363</f>
        <v>2.1276595744680855</v>
      </c>
      <c r="C43" s="138">
        <f>IF('Artículo 121 (cálculo PI)'!G15=0, "N/A",B43/(1/$C$8))</f>
        <v>100.00000000000003</v>
      </c>
      <c r="D43" s="128"/>
      <c r="E43" s="135">
        <f>'Artículo 121 (cálculo PI)'!AE1372</f>
        <v>2.1276595744680851</v>
      </c>
      <c r="F43" s="138">
        <f>IF('Artículo 121 (cálculo PI)'!G15=0, "N/A",E43/(1/$C$8))</f>
        <v>100</v>
      </c>
      <c r="G43" s="128"/>
      <c r="H43" s="75"/>
      <c r="S43" s="75"/>
    </row>
    <row r="44" spans="1:19" ht="18" customHeight="1" thickBot="1" x14ac:dyDescent="0.3">
      <c r="A44" s="137" t="s">
        <v>2324</v>
      </c>
      <c r="B44" s="138">
        <f>'Artículo 121 (cálculo PI)'!AE1400</f>
        <v>2.1276595744680855</v>
      </c>
      <c r="C44" s="138">
        <f>IF('Artículo 121 (cálculo PI)'!H15=0, "N/A",B44/(1/$C$8))</f>
        <v>100.00000000000003</v>
      </c>
      <c r="D44" s="128"/>
      <c r="E44" s="135">
        <f>'Artículo 121 (cálculo PI)'!AE1409</f>
        <v>1.9148936170212765</v>
      </c>
      <c r="F44" s="138">
        <f>IF('Artículo 121 (cálculo PI)'!H15=0, "N/A",E44/(1/$C$8))</f>
        <v>90</v>
      </c>
      <c r="G44" s="128"/>
      <c r="H44" s="75"/>
      <c r="S44" s="75"/>
    </row>
    <row r="45" spans="1:19" ht="18" customHeight="1" thickBot="1" x14ac:dyDescent="0.3">
      <c r="A45" s="134" t="s">
        <v>2325</v>
      </c>
      <c r="B45" s="138">
        <f>'Artículo 121 (cálculo PI)'!AE1440</f>
        <v>2.1276595744680855</v>
      </c>
      <c r="C45" s="138">
        <f>IF('Artículo 121 (cálculo PI)'!I15=0, "N/A",B45/(1/$C$8))</f>
        <v>100.00000000000003</v>
      </c>
      <c r="D45" s="128"/>
      <c r="E45" s="135">
        <f>'Artículo 121 (cálculo PI)'!AE1449</f>
        <v>2.1276595744680851</v>
      </c>
      <c r="F45" s="138">
        <f>IF('Artículo 121 (cálculo PI)'!I15=0, "N/A",E45/(1/$C$8))</f>
        <v>100</v>
      </c>
      <c r="G45" s="128"/>
      <c r="H45" s="75"/>
      <c r="S45" s="75"/>
    </row>
    <row r="46" spans="1:19" ht="18" customHeight="1" thickBot="1" x14ac:dyDescent="0.3">
      <c r="A46" s="137" t="s">
        <v>2326</v>
      </c>
      <c r="B46" s="138">
        <f>'Artículo 121 (cálculo PI)'!AE1471</f>
        <v>2.1276595744680851</v>
      </c>
      <c r="C46" s="138">
        <f>IF('Artículo 121 (cálculo PI)'!J15=0, "N/A",B46/(1/$C$8))</f>
        <v>100</v>
      </c>
      <c r="D46" s="128"/>
      <c r="E46" s="135">
        <f>'Artículo 121 (cálculo PI)'!AE1480</f>
        <v>2.1276595744680851</v>
      </c>
      <c r="F46" s="138">
        <f>IF('Artículo 121 (cálculo PI)'!J15=0, "N/A",E46/(1/$C$8))</f>
        <v>100</v>
      </c>
      <c r="G46" s="128"/>
      <c r="H46" s="75"/>
      <c r="S46" s="75"/>
    </row>
    <row r="47" spans="1:19" ht="18" customHeight="1" thickBot="1" x14ac:dyDescent="0.3">
      <c r="A47" s="134" t="s">
        <v>2327</v>
      </c>
      <c r="B47" s="138">
        <f>'Artículo 121 (cálculo PI)'!AE1548</f>
        <v>2.1276595744680824</v>
      </c>
      <c r="C47" s="138">
        <f>IF('Artículo 121 (cálculo PI)'!K15=0, "N/A",B47/(1/$C$8))</f>
        <v>99.999999999999872</v>
      </c>
      <c r="D47" s="128"/>
      <c r="E47" s="135">
        <f>'Artículo 121 (cálculo PI)'!AE1557</f>
        <v>2.1276595744680851</v>
      </c>
      <c r="F47" s="138">
        <f>IF('Artículo 121 (cálculo PI)'!K15=0, "N/A",E47/(1/$C$8))</f>
        <v>100</v>
      </c>
      <c r="G47" s="128"/>
      <c r="H47" s="75"/>
      <c r="S47" s="75"/>
    </row>
    <row r="48" spans="1:19" ht="18" customHeight="1" thickBot="1" x14ac:dyDescent="0.3">
      <c r="A48" s="137" t="s">
        <v>2328</v>
      </c>
      <c r="B48" s="138">
        <f>'Artículo 121 (cálculo PI)'!AE1630</f>
        <v>2.127659574468086</v>
      </c>
      <c r="C48" s="138">
        <f>IF('Artículo 121 (cálculo PI)'!L15=0, "N/A",B48/(1/$C$8))</f>
        <v>100.00000000000004</v>
      </c>
      <c r="D48" s="128"/>
      <c r="E48" s="135">
        <f>'Artículo 121 (cálculo PI)'!AE1639</f>
        <v>2.1276595744680851</v>
      </c>
      <c r="F48" s="138">
        <f>IF('Artículo 121 (cálculo PI)'!L15=0, "N/A",E48/(1/$C$8))</f>
        <v>100</v>
      </c>
      <c r="G48" s="128"/>
      <c r="H48" s="75"/>
      <c r="S48" s="75"/>
    </row>
    <row r="49" spans="1:19" ht="18" customHeight="1" thickBot="1" x14ac:dyDescent="0.3">
      <c r="A49" s="134" t="s">
        <v>2329</v>
      </c>
      <c r="B49" s="138">
        <f>'Artículo 121 (cálculo PI)'!AE1659</f>
        <v>2.1276595744680846</v>
      </c>
      <c r="C49" s="138">
        <f>IF('Artículo 121 (cálculo PI)'!M15=0, "N/A",B49/(1/$C$8))</f>
        <v>99.999999999999986</v>
      </c>
      <c r="D49" s="128"/>
      <c r="E49" s="135">
        <f>'Artículo 121 (cálculo PI)'!AE1668</f>
        <v>2.1276595744680851</v>
      </c>
      <c r="F49" s="138">
        <f>IF('Artículo 121 (cálculo PI)'!M15=0, "N/A",E49/(1/$C$8))</f>
        <v>100</v>
      </c>
      <c r="G49" s="128"/>
      <c r="H49" s="75"/>
      <c r="S49" s="75"/>
    </row>
    <row r="50" spans="1:19" ht="18" customHeight="1" thickBot="1" x14ac:dyDescent="0.3">
      <c r="A50" s="137" t="s">
        <v>2330</v>
      </c>
      <c r="B50" s="139">
        <f>'Artículo 121 (cálculo PI)'!AE1686</f>
        <v>2.1276595744680855</v>
      </c>
      <c r="C50" s="138">
        <f>IF('Artículo 121 (cálculo PI)'!N15=0, "N/A",B50/(1/$C$8))</f>
        <v>100.00000000000003</v>
      </c>
      <c r="D50" s="128"/>
      <c r="E50" s="135">
        <f>'Artículo 121 (cálculo PI)'!AE1695</f>
        <v>2.1276595744680851</v>
      </c>
      <c r="F50" s="138">
        <f>IF('Artículo 121 (cálculo PI)'!N15=0, "N/A",E50/(1/$C$8))</f>
        <v>100</v>
      </c>
      <c r="G50" s="128"/>
      <c r="H50" s="75"/>
      <c r="S50" s="75"/>
    </row>
    <row r="51" spans="1:19" ht="18" customHeight="1" thickBot="1" x14ac:dyDescent="0.3">
      <c r="A51" s="134" t="s">
        <v>2331</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2332</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2333</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2334</v>
      </c>
      <c r="B54" s="138">
        <f>'Artículo 121 (cálculo PI)'!AE1882</f>
        <v>2.1276595744680842</v>
      </c>
      <c r="C54" s="138">
        <f>IF('Artículo 121 (cálculo PI)'!R15=0, "N/A",B54/(1/$C$8))</f>
        <v>99.999999999999957</v>
      </c>
      <c r="D54" s="128"/>
      <c r="E54" s="135">
        <f>'Artículo 121 (cálculo PI)'!AE1891</f>
        <v>2.1276595744680851</v>
      </c>
      <c r="F54" s="138">
        <f>IF('Artículo 121 (cálculo PI)'!R15=0, "N/A",E54/(1/$C$8))</f>
        <v>100</v>
      </c>
      <c r="G54" s="128"/>
      <c r="H54" s="75"/>
      <c r="S54" s="75"/>
    </row>
    <row r="55" spans="1:19" ht="18" customHeight="1" thickBot="1" x14ac:dyDescent="0.3">
      <c r="A55" s="134" t="s">
        <v>2335</v>
      </c>
      <c r="B55" s="138">
        <f>'Artículo 121 (cálculo PI)'!AE1910</f>
        <v>2.1276595744680855</v>
      </c>
      <c r="C55" s="138">
        <f>IF('Artículo 121 (cálculo PI)'!S15=0, "N/A",B55/(1/$C$8))</f>
        <v>100.00000000000003</v>
      </c>
      <c r="D55" s="128"/>
      <c r="E55" s="135">
        <f>'Artículo 121 (cálculo PI)'!AE1919</f>
        <v>2.1276595744680851</v>
      </c>
      <c r="F55" s="138">
        <f>IF('Artículo 121 (cálculo PI)'!S15=0, "N/A",E55/(1/$C$8))</f>
        <v>100</v>
      </c>
      <c r="G55" s="128"/>
      <c r="H55" s="75"/>
      <c r="S55" s="75"/>
    </row>
    <row r="56" spans="1:19" ht="18" customHeight="1" thickBot="1" x14ac:dyDescent="0.3">
      <c r="A56" s="137" t="s">
        <v>2336</v>
      </c>
      <c r="B56" s="138">
        <f>'Artículo 121 (cálculo PI)'!AE1944</f>
        <v>2.1276595744680855</v>
      </c>
      <c r="C56" s="138">
        <f>IF('Artículo 121 (cálculo PI)'!T15=0, "N/A",B56/(1/$C$8))</f>
        <v>100.00000000000003</v>
      </c>
      <c r="D56" s="128"/>
      <c r="E56" s="135">
        <f>'Artículo 121 (cálculo PI)'!AE1953</f>
        <v>2.1276595744680851</v>
      </c>
      <c r="F56" s="138">
        <f>IF('Artículo 121 (cálculo PI)'!T15=0, "N/A",E56/(1/$C$8))</f>
        <v>100</v>
      </c>
      <c r="G56" s="128"/>
      <c r="H56" s="75"/>
      <c r="S56" s="75"/>
    </row>
    <row r="57" spans="1:19" ht="18" customHeight="1" thickBot="1" x14ac:dyDescent="0.3">
      <c r="A57" s="134" t="s">
        <v>2337</v>
      </c>
      <c r="B57" s="138">
        <f>'Artículo 121 (cálculo PI)'!AE1973</f>
        <v>2.1276595744680846</v>
      </c>
      <c r="C57" s="138">
        <f>IF('Artículo 121 (cálculo PI)'!U15=0, "N/A",B57/(1/$C$8))</f>
        <v>99.999999999999986</v>
      </c>
      <c r="D57" s="128"/>
      <c r="E57" s="135">
        <f>'Artículo 121 (cálculo PI)'!AE1982</f>
        <v>2.1276595744680851</v>
      </c>
      <c r="F57" s="138">
        <f>IF('Artículo 121 (cálculo PI)'!U15=0, "N/A",E57/(1/$C$8))</f>
        <v>100</v>
      </c>
      <c r="G57" s="128"/>
      <c r="H57" s="75"/>
      <c r="S57" s="75"/>
    </row>
    <row r="58" spans="1:19" ht="18" customHeight="1" thickBot="1" x14ac:dyDescent="0.3">
      <c r="A58" s="137" t="s">
        <v>2338</v>
      </c>
      <c r="B58" s="138">
        <f>'Artículo 121 (cálculo PI)'!AE2010</f>
        <v>2.1276595744680855</v>
      </c>
      <c r="C58" s="138">
        <f>IF('Artículo 121 (cálculo PI)'!V15=0, "N/A",B58/(1/$C$8))</f>
        <v>100.00000000000003</v>
      </c>
      <c r="D58" s="128"/>
      <c r="E58" s="135">
        <f>'Artículo 121 (cálculo PI)'!AE2019</f>
        <v>2.1276595744680851</v>
      </c>
      <c r="F58" s="138">
        <f>IF('Artículo 121 (cálculo PI)'!V15=0, "N/A",E58/(1/$C$8))</f>
        <v>100</v>
      </c>
      <c r="G58" s="128"/>
      <c r="H58" s="75"/>
      <c r="S58" s="75"/>
    </row>
    <row r="59" spans="1:19" ht="18" customHeight="1" thickBot="1" x14ac:dyDescent="0.3">
      <c r="A59" s="134" t="s">
        <v>2339</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2340</v>
      </c>
      <c r="B60" s="138">
        <f>'Artículo 121 (cálculo PI)'!AE2079</f>
        <v>2.1276595744680851</v>
      </c>
      <c r="C60" s="138">
        <f>IF('Artículo 121 (cálculo PI)'!X15=0, "N/A",B60/(1/$C$8))</f>
        <v>100</v>
      </c>
      <c r="D60" s="128"/>
      <c r="E60" s="135">
        <f>'Artículo 121 (cálculo PI)'!AE2088</f>
        <v>1.9148936170212765</v>
      </c>
      <c r="F60" s="138">
        <f>IF('Artículo 121 (cálculo PI)'!X15=0, "N/A",E60/(1/$C$8))</f>
        <v>90</v>
      </c>
      <c r="G60" s="128"/>
      <c r="H60" s="75"/>
      <c r="S60" s="75"/>
    </row>
    <row r="61" spans="1:19" ht="18" customHeight="1" thickBot="1" x14ac:dyDescent="0.3">
      <c r="A61" s="134" t="s">
        <v>2341</v>
      </c>
      <c r="B61" s="138">
        <f>'Artículo 121 (cálculo PI)'!AE2112</f>
        <v>2.1276595744680842</v>
      </c>
      <c r="C61" s="138">
        <f>IF('Artículo 121 (cálculo PI)'!Y15=0, "N/A",B61/(1/$C$8))</f>
        <v>99.999999999999957</v>
      </c>
      <c r="D61" s="128"/>
      <c r="E61" s="135">
        <f>'Artículo 121 (cálculo PI)'!AE2121</f>
        <v>2.1276595744680851</v>
      </c>
      <c r="F61" s="138">
        <f>IF('Artículo 121 (cálculo PI)'!Y15=0, "N/A",E61/(1/$C$8))</f>
        <v>100</v>
      </c>
      <c r="G61" s="128"/>
      <c r="H61" s="75"/>
      <c r="S61" s="75"/>
    </row>
    <row r="62" spans="1:19" ht="18" customHeight="1" thickBot="1" x14ac:dyDescent="0.3">
      <c r="A62" s="137" t="s">
        <v>2342</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2343</v>
      </c>
      <c r="B63" s="138">
        <f>'Artículo 121 (cálculo PI)'!AE2180</f>
        <v>2.1276595744680851</v>
      </c>
      <c r="C63" s="138">
        <f>IF('Artículo 121 (cálculo PI)'!AA15=0, "N/A",B63/(1/$C$8))</f>
        <v>100</v>
      </c>
      <c r="D63" s="128"/>
      <c r="E63" s="135">
        <f>'Artículo 121 (cálculo PI)'!AE2189</f>
        <v>2.1276595744680851</v>
      </c>
      <c r="F63" s="138">
        <f>IF('Artículo 121 (cálculo PI)'!AA15=0, "N/A",E63/(1/$C$8))</f>
        <v>100</v>
      </c>
      <c r="G63" s="128"/>
      <c r="H63" s="75"/>
      <c r="S63" s="75"/>
    </row>
    <row r="64" spans="1:19" ht="18" customHeight="1" thickBot="1" x14ac:dyDescent="0.3">
      <c r="A64" s="137" t="s">
        <v>2344</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2345</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2346</v>
      </c>
      <c r="B66" s="138">
        <f>'Artículo 121 (cálculo PI)'!AE2265</f>
        <v>2.1276595744680851</v>
      </c>
      <c r="C66" s="138">
        <f>B66/(1/$C$8)</f>
        <v>100</v>
      </c>
      <c r="D66" s="128"/>
      <c r="E66" s="135">
        <f>'Artículo 121 (cálculo PI)'!AE2274</f>
        <v>2.1276595744680851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2347</v>
      </c>
      <c r="B68" s="138">
        <f>SUM(B12:B66)</f>
        <v>99.999999999999943</v>
      </c>
      <c r="C68" s="128"/>
      <c r="D68" s="128"/>
      <c r="E68" s="138">
        <f>SUM(E12:E66)</f>
        <v>98.936170212765902</v>
      </c>
      <c r="F68" s="66"/>
      <c r="G68" s="128"/>
    </row>
    <row r="69" spans="1:8" ht="6" customHeight="1" thickBot="1" x14ac:dyDescent="0.3">
      <c r="A69" s="66"/>
      <c r="B69" s="122"/>
      <c r="C69" s="122"/>
      <c r="D69" s="122"/>
      <c r="E69" s="122"/>
      <c r="F69" s="66"/>
      <c r="G69" s="122"/>
    </row>
    <row r="70" spans="1:8" ht="18" customHeight="1" thickBot="1" x14ac:dyDescent="0.3">
      <c r="A70" s="140" t="s">
        <v>2348</v>
      </c>
      <c r="B70" s="138">
        <f>(B68*0.8)+(E68*0.2)</f>
        <v>99.787234042553138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4" t="s">
        <v>2288</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Red de Transporte Público de Pasajeros de la Ciudad de México</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2289</v>
      </c>
      <c r="D7" s="66"/>
      <c r="E7" s="122"/>
      <c r="F7" s="125"/>
      <c r="G7" s="66"/>
    </row>
    <row r="8" spans="1:19" ht="18" customHeight="1" thickBot="1" x14ac:dyDescent="0.3">
      <c r="A8" s="66"/>
      <c r="B8" s="126"/>
      <c r="C8" s="127">
        <f>'Artículo 121 (cálculo PNT)'!AC17</f>
        <v>47</v>
      </c>
      <c r="D8" s="125"/>
      <c r="E8" s="128"/>
      <c r="F8" s="128"/>
      <c r="G8" s="125"/>
    </row>
    <row r="9" spans="1:19" ht="18" customHeight="1" thickBot="1" x14ac:dyDescent="0.3">
      <c r="A9" s="66"/>
      <c r="B9" s="122"/>
      <c r="C9" s="122"/>
      <c r="D9" s="122"/>
      <c r="E9" s="122"/>
      <c r="F9" s="66"/>
      <c r="G9" s="122"/>
    </row>
    <row r="10" spans="1:19" ht="18" customHeight="1" thickBot="1" x14ac:dyDescent="0.3">
      <c r="A10" s="336" t="s">
        <v>1929</v>
      </c>
      <c r="B10" s="337" t="s">
        <v>76</v>
      </c>
      <c r="C10" s="337"/>
      <c r="D10" s="125"/>
      <c r="E10" s="338" t="s">
        <v>77</v>
      </c>
      <c r="F10" s="338"/>
      <c r="G10" s="125"/>
      <c r="S10" s="75"/>
    </row>
    <row r="11" spans="1:19" ht="54" customHeight="1" thickBot="1" x14ac:dyDescent="0.3">
      <c r="A11" s="336"/>
      <c r="B11" s="129" t="s">
        <v>2290</v>
      </c>
      <c r="C11" s="130" t="s">
        <v>2291</v>
      </c>
      <c r="D11" s="131"/>
      <c r="E11" s="132" t="s">
        <v>2290</v>
      </c>
      <c r="F11" s="133" t="s">
        <v>2291</v>
      </c>
      <c r="G11" s="131"/>
      <c r="S11" s="75"/>
    </row>
    <row r="12" spans="1:19" ht="18" customHeight="1" thickBot="1" x14ac:dyDescent="0.3">
      <c r="A12" s="134" t="s">
        <v>2292</v>
      </c>
      <c r="B12" s="135">
        <f>'Artículo 121 (cálculo PNT)'!AE35</f>
        <v>2.1276595744680855</v>
      </c>
      <c r="C12" s="135">
        <f>IF('Artículo 121 (cálculo PNT)'!C11=0, "N/A",B12/(1/$C$8))</f>
        <v>100.00000000000003</v>
      </c>
      <c r="D12" s="136"/>
      <c r="E12" s="135">
        <f>'Artículo 121 (cálculo PNT)'!AE44</f>
        <v>2.1276595744680851</v>
      </c>
      <c r="F12" s="135">
        <f>IF('Artículo 121 (cálculo PNT)'!C11=0, "N/A",E12/(1/$C$8))</f>
        <v>100</v>
      </c>
      <c r="G12" s="128"/>
      <c r="H12" s="75"/>
      <c r="S12" s="75"/>
    </row>
    <row r="13" spans="1:19" ht="18" customHeight="1" thickBot="1" x14ac:dyDescent="0.3">
      <c r="A13" s="137" t="s">
        <v>2293</v>
      </c>
      <c r="B13" s="138">
        <f>'Artículo 121 (cálculo PNT)'!AE68</f>
        <v>2.1276595744680842</v>
      </c>
      <c r="C13" s="138">
        <f>IF('Artículo 121 (cálculo PNT)'!D11=0, "N/A",B13/(1/$C$8))</f>
        <v>99.999999999999957</v>
      </c>
      <c r="D13" s="136"/>
      <c r="E13" s="135">
        <f>'Artículo 121 (cálculo PNT)'!AE77</f>
        <v>2.1276595744680851</v>
      </c>
      <c r="F13" s="138">
        <f>IF('Artículo 121 (cálculo PNT)'!D11=0, "N/A",E13/(1/$C$8))</f>
        <v>100</v>
      </c>
      <c r="G13" s="128"/>
      <c r="H13" s="75"/>
      <c r="S13" s="75"/>
    </row>
    <row r="14" spans="1:19" ht="18" customHeight="1" thickBot="1" x14ac:dyDescent="0.3">
      <c r="A14" s="134" t="s">
        <v>2294</v>
      </c>
      <c r="B14" s="138">
        <f>'Artículo 121 (cálculo PNT)'!AE90</f>
        <v>2.1276595744680851</v>
      </c>
      <c r="C14" s="138">
        <f>IF('Artículo 121 (cálculo PNT)'!E11=0, "N/A",B14/(1/$C$8))</f>
        <v>100</v>
      </c>
      <c r="D14" s="136"/>
      <c r="E14" s="135">
        <f>'Artículo 121 (cálculo PNT)'!AE99</f>
        <v>2.1276595744680851</v>
      </c>
      <c r="F14" s="138">
        <f>IF('Artículo 121 (cálculo PNT)'!E11=0, "N/A",E14/(1/$C$8))</f>
        <v>100</v>
      </c>
      <c r="G14" s="128"/>
      <c r="H14" s="75"/>
      <c r="S14" s="75"/>
    </row>
    <row r="15" spans="1:19" ht="18" customHeight="1" thickBot="1" x14ac:dyDescent="0.3">
      <c r="A15" s="137" t="s">
        <v>2295</v>
      </c>
      <c r="B15" s="138">
        <f>'Artículo 121 (cálculo PNT)'!AE115</f>
        <v>2.1276595744680851</v>
      </c>
      <c r="C15" s="138">
        <f>IF('Artículo 121 (cálculo PNT)'!F11=0, "N/A",B15/(1/$C$8))</f>
        <v>100</v>
      </c>
      <c r="D15" s="128"/>
      <c r="E15" s="135">
        <f>'Artículo 121 (cálculo PNT)'!AE124</f>
        <v>2.1276595744680851</v>
      </c>
      <c r="F15" s="138">
        <f>IF('Artículo 121 (cálculo PNT)'!F11=0, "N/A",E15/(1/$C$8))</f>
        <v>100</v>
      </c>
      <c r="G15" s="128"/>
      <c r="H15" s="75"/>
      <c r="S15" s="75"/>
    </row>
    <row r="16" spans="1:19" ht="18" customHeight="1" thickBot="1" x14ac:dyDescent="0.3">
      <c r="A16" s="134" t="s">
        <v>2296</v>
      </c>
      <c r="B16" s="138">
        <f>'Artículo 121 (cálculo PNT)'!AE147</f>
        <v>2.1276595744680851</v>
      </c>
      <c r="C16" s="138">
        <f>IF('Artículo 121 (cálculo PNT)'!G11=0, "N/A",B16/(1/$C$8))</f>
        <v>100</v>
      </c>
      <c r="D16" s="128"/>
      <c r="E16" s="135">
        <f>'Artículo 121 (cálculo PNT)'!AE156</f>
        <v>2.1276595744680851</v>
      </c>
      <c r="F16" s="138">
        <f>IF('Artículo 121 (cálculo PNT)'!G11=0, "N/A",E16/(1/$C$8))</f>
        <v>100</v>
      </c>
      <c r="G16" s="128"/>
      <c r="H16" s="75"/>
      <c r="S16" s="75"/>
    </row>
    <row r="17" spans="1:19" ht="18" customHeight="1" thickBot="1" x14ac:dyDescent="0.3">
      <c r="A17" s="137" t="s">
        <v>2297</v>
      </c>
      <c r="B17" s="138">
        <f>'Artículo 121 (cálculo PNT)'!AE180</f>
        <v>2.1276595744680842</v>
      </c>
      <c r="C17" s="138">
        <f>IF('Artículo 121 (cálculo PNT)'!H11=0, "N/A",B17/(1/$C$8))</f>
        <v>99.999999999999957</v>
      </c>
      <c r="D17" s="128"/>
      <c r="E17" s="135">
        <f>'Artículo 121 (cálculo PNT)'!AE189</f>
        <v>2.1276595744680851</v>
      </c>
      <c r="F17" s="138">
        <f>IF('Artículo 121 (cálculo PNT)'!H11=0, "N/A",E17/(1/$C$8))</f>
        <v>100</v>
      </c>
      <c r="G17" s="128"/>
      <c r="H17" s="75"/>
      <c r="S17" s="75"/>
    </row>
    <row r="18" spans="1:19" ht="18" customHeight="1" thickBot="1" x14ac:dyDescent="0.3">
      <c r="A18" s="134" t="s">
        <v>2298</v>
      </c>
      <c r="B18" s="138">
        <f>'Artículo 121 (cálculo PNT)'!AE219</f>
        <v>2.1276595744680851</v>
      </c>
      <c r="C18" s="138">
        <f>IF('Artículo 121 (cálculo PNT)'!I11=0, "N/A",B18/(1/$C$8))</f>
        <v>100</v>
      </c>
      <c r="D18" s="128"/>
      <c r="E18" s="135">
        <f>'Artículo 121 (cálculo PNT)'!AE228</f>
        <v>2.1276595744680851</v>
      </c>
      <c r="F18" s="138">
        <f>IF('Artículo 121 (cálculo PNT)'!I11=0, "N/A",E18/(1/$C$8))</f>
        <v>100</v>
      </c>
      <c r="G18" s="128"/>
      <c r="H18" s="75"/>
      <c r="S18" s="75"/>
    </row>
    <row r="19" spans="1:19" ht="18" customHeight="1" thickBot="1" x14ac:dyDescent="0.3">
      <c r="A19" s="137" t="s">
        <v>2299</v>
      </c>
      <c r="B19" s="138">
        <f>'Artículo 121 (cálculo PNT)'!AE248</f>
        <v>2.1276595744680846</v>
      </c>
      <c r="C19" s="138">
        <f>IF('Artículo 121 (cálculo PNT)'!J11=0, "N/A",B19/(1/$C$8))</f>
        <v>99.999999999999986</v>
      </c>
      <c r="D19" s="128"/>
      <c r="E19" s="135">
        <f>'Artículo 121 (cálculo PNT)'!AE257</f>
        <v>2.1276595744680851</v>
      </c>
      <c r="F19" s="138">
        <f>IF('Artículo 121 (cálculo PNT)'!J11=0, "N/A",E19/(1/$C$8))</f>
        <v>100</v>
      </c>
      <c r="G19" s="128"/>
      <c r="H19" s="75"/>
      <c r="S19" s="75"/>
    </row>
    <row r="20" spans="1:19" ht="18" customHeight="1" thickBot="1" x14ac:dyDescent="0.3">
      <c r="A20" s="134" t="s">
        <v>2300</v>
      </c>
      <c r="B20" s="138">
        <f>'Artículo 121 (cálculo PNT)'!AE338</f>
        <v>2.1130865636840546</v>
      </c>
      <c r="C20" s="138">
        <f>IF('Artículo 121 (cálculo PNT)'!K11=0, "N/A",B20/(1/$C$8))</f>
        <v>99.315068493150562</v>
      </c>
      <c r="D20" s="128"/>
      <c r="E20" s="135">
        <f>'Artículo 121 (cálculo PNT)'!AE347</f>
        <v>2.1276595744680851</v>
      </c>
      <c r="F20" s="138">
        <f>IF('Artículo 121 (cálculo PNT)'!K11=0, "N/A",E20/(1/$C$8))</f>
        <v>100</v>
      </c>
      <c r="G20" s="128"/>
      <c r="H20" s="75"/>
      <c r="S20" s="75"/>
    </row>
    <row r="21" spans="1:19" ht="18" customHeight="1" thickBot="1" x14ac:dyDescent="0.3">
      <c r="A21" s="137" t="s">
        <v>2301</v>
      </c>
      <c r="B21" s="138">
        <f>'Artículo 121 (cálculo PNT)'!AE383</f>
        <v>2.127659574468086</v>
      </c>
      <c r="C21" s="138">
        <f>IF('Artículo 121 (cálculo PNT)'!L11=0, "N/A",B21/(1/$C$8))</f>
        <v>100.00000000000004</v>
      </c>
      <c r="D21" s="128"/>
      <c r="E21" s="135">
        <f>'Artículo 121 (cálculo PNT)'!AE392</f>
        <v>2.1276595744680851</v>
      </c>
      <c r="F21" s="138">
        <f>IF('Artículo 121 (cálculo PNT)'!L11=0, "N/A",E21/(1/$C$8))</f>
        <v>100</v>
      </c>
      <c r="G21" s="128"/>
      <c r="H21" s="75"/>
      <c r="S21" s="75"/>
    </row>
    <row r="22" spans="1:19" ht="18" customHeight="1" thickBot="1" x14ac:dyDescent="0.3">
      <c r="A22" s="134" t="s">
        <v>2302</v>
      </c>
      <c r="B22" s="138">
        <f>'Artículo 121 (cálculo PNT)'!AE422</f>
        <v>2.1276595744680851</v>
      </c>
      <c r="C22" s="138">
        <f>IF('Artículo 121 (cálculo PNT)'!M11=0, "N/A",B22/(1/$C$8))</f>
        <v>100</v>
      </c>
      <c r="D22" s="128"/>
      <c r="E22" s="135">
        <f>'Artículo 121 (cálculo PNT)'!AE431</f>
        <v>2.1276595744680851</v>
      </c>
      <c r="F22" s="138">
        <f>IF('Artículo 121 (cálculo PNT)'!M11=0, "N/A",E22/(1/$C$8))</f>
        <v>100</v>
      </c>
      <c r="G22" s="128"/>
      <c r="H22" s="75"/>
      <c r="S22" s="75"/>
    </row>
    <row r="23" spans="1:19" ht="18" customHeight="1" thickBot="1" x14ac:dyDescent="0.3">
      <c r="A23" s="137" t="s">
        <v>2303</v>
      </c>
      <c r="B23" s="138">
        <f>'Artículo 121 (cálculo PNT)'!AE454</f>
        <v>2.1276595744680851</v>
      </c>
      <c r="C23" s="138">
        <f>IF('Artículo 121 (cálculo PNT)'!N11=0, "N/A",B23/(1/$C$8))</f>
        <v>100</v>
      </c>
      <c r="D23" s="128"/>
      <c r="E23" s="135">
        <f>'Artículo 121 (cálculo PNT)'!AE463</f>
        <v>2.1276595744680851</v>
      </c>
      <c r="F23" s="138">
        <f>IF('Artículo 121 (cálculo PNT)'!N11=0, "N/A",E23/(1/$C$8))</f>
        <v>100</v>
      </c>
      <c r="G23" s="128"/>
      <c r="H23" s="75"/>
      <c r="S23" s="75"/>
    </row>
    <row r="24" spans="1:19" ht="18" customHeight="1" thickBot="1" x14ac:dyDescent="0.3">
      <c r="A24" s="134" t="s">
        <v>2304</v>
      </c>
      <c r="B24" s="138">
        <f>'Artículo 121 (cálculo PNT)'!AE484</f>
        <v>2.1276595744680851</v>
      </c>
      <c r="C24" s="138">
        <f>IF('Artículo 121 (cálculo PNT)'!O11=0, "N/A",B24/(1/$C$8))</f>
        <v>100</v>
      </c>
      <c r="D24" s="128"/>
      <c r="E24" s="135">
        <f>'Artículo 121 (cálculo PNT)'!AE493</f>
        <v>2.1276595744680851</v>
      </c>
      <c r="F24" s="138">
        <f>IF('Artículo 121 (cálculo PNT)'!O11=0, "N/A",E24/(1/$C$8))</f>
        <v>100</v>
      </c>
      <c r="G24" s="128"/>
      <c r="H24" s="75"/>
      <c r="S24" s="75"/>
    </row>
    <row r="25" spans="1:19" ht="18" customHeight="1" thickBot="1" x14ac:dyDescent="0.3">
      <c r="A25" s="137" t="s">
        <v>2305</v>
      </c>
      <c r="B25" s="138">
        <f>'Artículo 121 (cálculo PNT)'!AE513</f>
        <v>2.1276595744680846</v>
      </c>
      <c r="C25" s="138">
        <f>IF('Artículo 121 (cálculo PNT)'!P11=0, "N/A",B25/(1/$C$8))</f>
        <v>99.999999999999986</v>
      </c>
      <c r="D25" s="128"/>
      <c r="E25" s="135">
        <f>'Artículo 121 (cálculo PNT)'!AE522</f>
        <v>2.1276595744680851</v>
      </c>
      <c r="F25" s="138">
        <f>IF('Artículo 121 (cálculo PNT)'!P11=0, "N/A",E25/(1/$C$8))</f>
        <v>100</v>
      </c>
      <c r="G25" s="128"/>
      <c r="H25" s="75"/>
      <c r="S25" s="75"/>
    </row>
    <row r="26" spans="1:19" ht="18" customHeight="1" thickBot="1" x14ac:dyDescent="0.3">
      <c r="A26" s="134" t="s">
        <v>2306</v>
      </c>
      <c r="B26" s="138">
        <f>'Artículo 121 (cálculo PNT)'!AE552</f>
        <v>2.1276595744680851</v>
      </c>
      <c r="C26" s="138">
        <f>IF('Artículo 121 (cálculo PNT)'!Q11=0, "N/A",B26/(1/$C$8))</f>
        <v>100</v>
      </c>
      <c r="D26" s="128"/>
      <c r="E26" s="135">
        <f>'Artículo 121 (cálculo PNT)'!AE561</f>
        <v>2.1276595744680851</v>
      </c>
      <c r="F26" s="138">
        <f>IF('Artículo 121 (cálculo PNT)'!Q11=0, "N/A",E26/(1/$C$8))</f>
        <v>100</v>
      </c>
      <c r="G26" s="128"/>
      <c r="H26" s="75"/>
      <c r="S26" s="75"/>
    </row>
    <row r="27" spans="1:19" ht="18" customHeight="1" thickBot="1" x14ac:dyDescent="0.3">
      <c r="A27" s="137" t="s">
        <v>2307</v>
      </c>
      <c r="B27" s="138">
        <f>'Artículo 121 (cálculo PNT)'!AE588</f>
        <v>2.1276595744680846</v>
      </c>
      <c r="C27" s="138">
        <f>IF('Artículo 121 (cálculo PNT)'!R11=0, "N/A",B27/(1/$C$8))</f>
        <v>99.999999999999986</v>
      </c>
      <c r="D27" s="128"/>
      <c r="E27" s="135">
        <f>'Artículo 121 (cálculo PNT)'!AE597</f>
        <v>2.1276595744680851</v>
      </c>
      <c r="F27" s="138">
        <f>IF('Artículo 121 (cálculo PNT)'!R11=0, "N/A",E27/(1/$C$8))</f>
        <v>100</v>
      </c>
      <c r="G27" s="128"/>
      <c r="H27" s="75"/>
      <c r="S27" s="75"/>
    </row>
    <row r="28" spans="1:19" ht="18" customHeight="1" thickBot="1" x14ac:dyDescent="0.3">
      <c r="A28" s="134" t="s">
        <v>2308</v>
      </c>
      <c r="B28" s="138">
        <f>'Artículo 121 (cálculo PNT)'!AE632</f>
        <v>2.1276595744680837</v>
      </c>
      <c r="C28" s="138">
        <f>IF('Artículo 121 (cálculo PNT)'!S11=0, "N/A",B28/(1/$C$8))</f>
        <v>99.999999999999943</v>
      </c>
      <c r="D28" s="128"/>
      <c r="E28" s="135">
        <f>'Artículo 121 (cálculo PNT)'!AE641</f>
        <v>2.1276595744680851</v>
      </c>
      <c r="F28" s="138">
        <f>IF('Artículo 121 (cálculo PNT)'!S11=0, "N/A",E28/(1/$C$8))</f>
        <v>100</v>
      </c>
      <c r="G28" s="128"/>
      <c r="H28" s="75"/>
      <c r="S28" s="75"/>
    </row>
    <row r="29" spans="1:19" ht="18" customHeight="1" thickBot="1" x14ac:dyDescent="0.3">
      <c r="A29" s="137" t="s">
        <v>2309</v>
      </c>
      <c r="B29" s="138">
        <f>'Artículo 121 (cálculo PNT)'!AE672</f>
        <v>2.1276595744680855</v>
      </c>
      <c r="C29" s="138">
        <f>IF('Artículo 121 (cálculo PNT)'!T11=0, "N/A",B29/(1/$C$8))</f>
        <v>100.00000000000003</v>
      </c>
      <c r="D29" s="128"/>
      <c r="E29" s="135">
        <f>'Artículo 121 (cálculo PNT)'!AE681</f>
        <v>2.1276595744680851</v>
      </c>
      <c r="F29" s="138">
        <f>IF('Artículo 121 (cálculo PNT)'!T11=0, "N/A",E29/(1/$C$8))</f>
        <v>100</v>
      </c>
      <c r="G29" s="128"/>
      <c r="H29" s="75"/>
      <c r="S29" s="75"/>
    </row>
    <row r="30" spans="1:19" ht="18" customHeight="1" thickBot="1" x14ac:dyDescent="0.3">
      <c r="A30" s="134" t="s">
        <v>2310</v>
      </c>
      <c r="B30" s="138">
        <f>'Artículo 121 (cálculo PNT)'!AE726</f>
        <v>2.1276595744680855</v>
      </c>
      <c r="C30" s="138">
        <f>IF('Artículo 121 (cálculo PNT)'!U11=0, "N/A",B30/(1/$C$8))</f>
        <v>100.00000000000003</v>
      </c>
      <c r="D30" s="128"/>
      <c r="E30" s="135">
        <f>'Artículo 121 (cálculo PNT)'!AE735</f>
        <v>2.1276595744680851</v>
      </c>
      <c r="F30" s="138">
        <f>IF('Artículo 121 (cálculo PNT)'!U11=0, "N/A",E30/(1/$C$8))</f>
        <v>100</v>
      </c>
      <c r="G30" s="128"/>
      <c r="H30" s="75"/>
      <c r="S30" s="75"/>
    </row>
    <row r="31" spans="1:19" ht="18" customHeight="1" thickBot="1" x14ac:dyDescent="0.3">
      <c r="A31" s="137" t="s">
        <v>2311</v>
      </c>
      <c r="B31" s="138">
        <f>'Artículo 121 (cálculo PNT)'!AE777</f>
        <v>2.1276595744680846</v>
      </c>
      <c r="C31" s="138">
        <f>IF('Artículo 121 (cálculo PNT)'!V11=0, "N/A",B31/(1/$C$8))</f>
        <v>99.999999999999986</v>
      </c>
      <c r="D31" s="128"/>
      <c r="E31" s="135">
        <f>'Artículo 121 (cálculo PNT)'!AE786</f>
        <v>2.1276595744680851</v>
      </c>
      <c r="F31" s="138">
        <f>IF('Artículo 121 (cálculo PNT)'!V11=0, "N/A",E31/(1/$C$8))</f>
        <v>100</v>
      </c>
      <c r="G31" s="128"/>
      <c r="H31" s="75"/>
      <c r="S31" s="75"/>
    </row>
    <row r="32" spans="1:19" ht="18" customHeight="1" thickBot="1" x14ac:dyDescent="0.3">
      <c r="A32" s="134" t="s">
        <v>2312</v>
      </c>
      <c r="B32" s="138">
        <f>'Artículo 121 (cálculo PNT)'!AE850</f>
        <v>2.1276595744680846</v>
      </c>
      <c r="C32" s="138">
        <f>IF('Artículo 121 (cálculo PNT)'!W11=0, "N/A",B32/(1/$C$8))</f>
        <v>99.999999999999986</v>
      </c>
      <c r="D32" s="128"/>
      <c r="E32" s="135">
        <f>'Artículo 121 (cálculo PNT)'!AE859</f>
        <v>2.1276595744680851</v>
      </c>
      <c r="F32" s="138">
        <f>IF('Artículo 121 (cálculo PNT)'!W11=0, "N/A",E32/(1/$C$8))</f>
        <v>100</v>
      </c>
      <c r="G32" s="128"/>
      <c r="H32" s="75"/>
      <c r="S32" s="75"/>
    </row>
    <row r="33" spans="1:19" ht="18" customHeight="1" thickBot="1" x14ac:dyDescent="0.3">
      <c r="A33" s="137" t="s">
        <v>2313</v>
      </c>
      <c r="B33" s="138">
        <f>'Artículo 121 (cálculo PNT)'!AE877</f>
        <v>2.1276595744680855</v>
      </c>
      <c r="C33" s="138">
        <f>IF('Artículo 121 (cálculo PNT)'!X11=0, "N/A",B33/(1/$C$8))</f>
        <v>100.00000000000003</v>
      </c>
      <c r="D33" s="128"/>
      <c r="E33" s="135">
        <f>'Artículo 121 (cálculo PNT)'!AE886</f>
        <v>2.1276595744680851</v>
      </c>
      <c r="F33" s="138">
        <f>IF('Artículo 121 (cálculo PNT)'!X11=0, "N/A",E33/(1/$C$8))</f>
        <v>100</v>
      </c>
      <c r="G33" s="128"/>
      <c r="H33" s="75"/>
      <c r="S33" s="75"/>
    </row>
    <row r="34" spans="1:19" ht="18" customHeight="1" thickBot="1" x14ac:dyDescent="0.3">
      <c r="A34" s="134" t="s">
        <v>2314</v>
      </c>
      <c r="B34" s="138">
        <f>'Artículo 121 (cálculo PNT)'!AE895</f>
        <v>2.1276595744680851</v>
      </c>
      <c r="C34" s="138">
        <f>IF('Artículo 121 (cálculo PNT)'!Y11=0, "N/A",B34/(1/$C$8))</f>
        <v>100</v>
      </c>
      <c r="D34" s="128"/>
      <c r="E34" s="135">
        <f>'Artículo 121 (cálculo PNT)'!AE904</f>
        <v>2.1276595744680851</v>
      </c>
      <c r="F34" s="138">
        <f>IF('Artículo 121 (cálculo PNT)'!Y11=0, "N/A",E34/(1/$C$8))</f>
        <v>100</v>
      </c>
      <c r="G34" s="128"/>
      <c r="H34" s="75"/>
      <c r="S34" s="75"/>
    </row>
    <row r="35" spans="1:19" ht="18" customHeight="1" thickBot="1" x14ac:dyDescent="0.3">
      <c r="A35" s="137" t="s">
        <v>2315</v>
      </c>
      <c r="B35" s="138">
        <f>'Artículo 121 (cálculo PNT)'!AE938</f>
        <v>2.1276595744680846</v>
      </c>
      <c r="C35" s="138">
        <f>IF('Artículo 121 (cálculo PNT)'!Z11=0, "N/A",B35/(1/$C$8))</f>
        <v>99.999999999999986</v>
      </c>
      <c r="D35" s="128"/>
      <c r="E35" s="135">
        <f>'Artículo 121 (cálculo PNT)'!AE947</f>
        <v>2.1276595744680851</v>
      </c>
      <c r="F35" s="138">
        <f>IF('Artículo 121 (cálculo PNT)'!Z11=0, "N/A",E35/(1/$C$8))</f>
        <v>100</v>
      </c>
      <c r="G35" s="128"/>
      <c r="H35" s="75"/>
      <c r="S35" s="75"/>
    </row>
    <row r="36" spans="1:19" ht="18" customHeight="1" thickBot="1" x14ac:dyDescent="0.3">
      <c r="A36" s="134" t="s">
        <v>2316</v>
      </c>
      <c r="B36" s="138">
        <f>'Artículo 121 (cálculo PNT)'!AE1017</f>
        <v>2.1276595744680864</v>
      </c>
      <c r="C36" s="138">
        <f>IF('Artículo 121 (cálculo PNT)'!AA11=0, "N/A",B36/(1/$C$8))</f>
        <v>100.00000000000006</v>
      </c>
      <c r="D36" s="128"/>
      <c r="E36" s="135">
        <f>'Artículo 121 (cálculo PNT)'!AE1026</f>
        <v>2.1276595744680851</v>
      </c>
      <c r="F36" s="138">
        <f>IF('Artículo 121 (cálculo PNT)'!AA11=0, "N/A",E36/(1/$C$8))</f>
        <v>100</v>
      </c>
      <c r="G36" s="128"/>
      <c r="H36" s="75"/>
      <c r="S36" s="75"/>
    </row>
    <row r="37" spans="1:19" ht="18" customHeight="1" thickBot="1" x14ac:dyDescent="0.3">
      <c r="A37" s="137" t="s">
        <v>2317</v>
      </c>
      <c r="B37" s="138">
        <f>'Artículo 121 (cálculo PNT)'!AE1060</f>
        <v>2.1276595744680846</v>
      </c>
      <c r="C37" s="138">
        <f>IF('Artículo 121 (cálculo PNT)'!AB11=0, "N/A",B37/(1/$C$8))</f>
        <v>99.999999999999986</v>
      </c>
      <c r="D37" s="128"/>
      <c r="E37" s="135">
        <f>'Artículo 121 (cálculo PNT)'!AE1069</f>
        <v>2.1276595744680851</v>
      </c>
      <c r="F37" s="138">
        <f>IF('Artículo 121 (cálculo PNT)'!AB11=0, "N/A",E37/(1/$C$8))</f>
        <v>100</v>
      </c>
      <c r="G37" s="128"/>
      <c r="H37" s="75"/>
      <c r="S37" s="75"/>
    </row>
    <row r="38" spans="1:19" ht="18" customHeight="1" thickBot="1" x14ac:dyDescent="0.3">
      <c r="A38" s="134" t="s">
        <v>2318</v>
      </c>
      <c r="B38" s="138">
        <f>'Artículo 121 (cálculo PNT)'!AE1093</f>
        <v>2.1276595744680842</v>
      </c>
      <c r="C38" s="138">
        <f>IF('Artículo 121 (cálculo PNT)'!AC11=0, "N/A",B38/(1/$C$8))</f>
        <v>99.999999999999957</v>
      </c>
      <c r="D38" s="128"/>
      <c r="E38" s="135">
        <f>'Artículo 121 (cálculo PNT)'!AE1102</f>
        <v>2.1276595744680851</v>
      </c>
      <c r="F38" s="138">
        <f>IF('Artículo 121 (cálculo PNT)'!AC11=0, "N/A",E38/(1/$C$8))</f>
        <v>100</v>
      </c>
      <c r="G38" s="128"/>
      <c r="H38" s="75"/>
      <c r="S38" s="75"/>
    </row>
    <row r="39" spans="1:19" ht="18" customHeight="1" thickBot="1" x14ac:dyDescent="0.3">
      <c r="A39" s="137" t="s">
        <v>2319</v>
      </c>
      <c r="B39" s="138">
        <f>'Artículo 121 (cálculo PNT)'!AE1132</f>
        <v>2.1276595744680851</v>
      </c>
      <c r="C39" s="138">
        <f>IF('Artículo 121 (cálculo PNT)'!C15=0, "N/A",B39/(1/$C$8))</f>
        <v>100</v>
      </c>
      <c r="D39" s="128"/>
      <c r="E39" s="135">
        <f>'Artículo 121 (cálculo PNT)'!AE1141</f>
        <v>1.9148936170212765</v>
      </c>
      <c r="F39" s="138">
        <f>IF('Artículo 121 (cálculo PNT)'!C15=0, "N/A",E39/(1/$C$8))</f>
        <v>90</v>
      </c>
      <c r="G39" s="128"/>
      <c r="H39" s="75"/>
      <c r="S39" s="75"/>
    </row>
    <row r="40" spans="1:19" ht="18" customHeight="1" thickBot="1" x14ac:dyDescent="0.3">
      <c r="A40" s="134" t="s">
        <v>2320</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2321</v>
      </c>
      <c r="B41" s="138">
        <f>'Artículo 121 (cálculo PNT)'!AE1310</f>
        <v>2.1276595744680806</v>
      </c>
      <c r="C41" s="138">
        <f>IF('Artículo 121 (cálculo PNT)'!E15=0, "N/A",B41/(1/$C$8))</f>
        <v>99.999999999999787</v>
      </c>
      <c r="D41" s="128"/>
      <c r="E41" s="135">
        <f>'Artículo 121 (cálculo PNT)'!AE1319</f>
        <v>2.1276595744680851</v>
      </c>
      <c r="F41" s="138">
        <f>IF('Artículo 121 (cálculo PNT)'!E15=0, "N/A",E41/(1/$C$8))</f>
        <v>100</v>
      </c>
      <c r="G41" s="128"/>
      <c r="H41" s="75"/>
      <c r="S41" s="75"/>
    </row>
    <row r="42" spans="1:19" ht="18" customHeight="1" thickBot="1" x14ac:dyDescent="0.3">
      <c r="A42" s="134" t="s">
        <v>2322</v>
      </c>
      <c r="B42" s="138">
        <f>'Artículo 121 (cálculo PNT)'!AE1336</f>
        <v>2.1276595744680846</v>
      </c>
      <c r="C42" s="138">
        <f>IF('Artículo 121 (cálculo PNT)'!F15=0, "N/A",B42/(1/$C$8))</f>
        <v>99.999999999999986</v>
      </c>
      <c r="D42" s="128"/>
      <c r="E42" s="135">
        <f>'Artículo 121 (cálculo PNT)'!AE1345</f>
        <v>1.9148936170212765</v>
      </c>
      <c r="F42" s="138">
        <f>IF('Artículo 121 (cálculo PNT)'!F15=0, "N/A",E42/(1/$C$8))</f>
        <v>90</v>
      </c>
      <c r="G42" s="128"/>
      <c r="H42" s="75"/>
      <c r="S42" s="75"/>
    </row>
    <row r="43" spans="1:19" ht="18" customHeight="1" thickBot="1" x14ac:dyDescent="0.3">
      <c r="A43" s="137" t="s">
        <v>2323</v>
      </c>
      <c r="B43" s="138">
        <f>'Artículo 121 (cálculo PNT)'!AE1363</f>
        <v>2.1276595744680855</v>
      </c>
      <c r="C43" s="138">
        <f>IF('Artículo 121 (cálculo PNT)'!G15=0, "N/A",B43/(1/$C$8))</f>
        <v>100.00000000000003</v>
      </c>
      <c r="D43" s="128"/>
      <c r="E43" s="135">
        <f>'Artículo 121 (cálculo PNT)'!AE1372</f>
        <v>2.1276595744680851</v>
      </c>
      <c r="F43" s="138">
        <f>IF('Artículo 121 (cálculo PNT)'!G15=0, "N/A",E43/(1/$C$8))</f>
        <v>100</v>
      </c>
      <c r="G43" s="128"/>
      <c r="H43" s="75"/>
      <c r="S43" s="75"/>
    </row>
    <row r="44" spans="1:19" ht="18" customHeight="1" thickBot="1" x14ac:dyDescent="0.3">
      <c r="A44" s="137" t="s">
        <v>2324</v>
      </c>
      <c r="B44" s="138">
        <f>'Artículo 121 (cálculo PNT)'!AE1400</f>
        <v>2.1276595744680855</v>
      </c>
      <c r="C44" s="138">
        <f>IF('Artículo 121 (cálculo PNT)'!H15=0, "N/A",B44/(1/$C$8))</f>
        <v>100.00000000000003</v>
      </c>
      <c r="D44" s="128"/>
      <c r="E44" s="135">
        <f>'Artículo 121 (cálculo PNT)'!AE1409</f>
        <v>1.9148936170212765</v>
      </c>
      <c r="F44" s="138">
        <f>IF('Artículo 121 (cálculo PNT)'!H15=0, "N/A",E44/(1/$C$8))</f>
        <v>90</v>
      </c>
      <c r="G44" s="128"/>
      <c r="H44" s="75"/>
      <c r="S44" s="75"/>
    </row>
    <row r="45" spans="1:19" ht="18" customHeight="1" thickBot="1" x14ac:dyDescent="0.3">
      <c r="A45" s="134" t="s">
        <v>2325</v>
      </c>
      <c r="B45" s="138">
        <f>'Artículo 121 (cálculo PNT)'!AE1440</f>
        <v>2.1276595744680855</v>
      </c>
      <c r="C45" s="138">
        <f>IF('Artículo 121 (cálculo PNT)'!I15=0, "N/A",B45/(1/$C$8))</f>
        <v>100.00000000000003</v>
      </c>
      <c r="D45" s="128"/>
      <c r="E45" s="135">
        <f>'Artículo 121 (cálculo PNT)'!AE1449</f>
        <v>2.1276595744680851</v>
      </c>
      <c r="F45" s="138">
        <f>IF('Artículo 121 (cálculo PNT)'!I15=0, "N/A",E45/(1/$C$8))</f>
        <v>100</v>
      </c>
      <c r="G45" s="128"/>
      <c r="H45" s="75"/>
      <c r="S45" s="75"/>
    </row>
    <row r="46" spans="1:19" ht="18" customHeight="1" thickBot="1" x14ac:dyDescent="0.3">
      <c r="A46" s="137" t="s">
        <v>2326</v>
      </c>
      <c r="B46" s="138">
        <f>'Artículo 121 (cálculo PNT)'!AE1471</f>
        <v>2.1276595744680851</v>
      </c>
      <c r="C46" s="138">
        <f>IF('Artículo 121 (cálculo PNT)'!J15=0, "N/A",B46/(1/$C$8))</f>
        <v>100</v>
      </c>
      <c r="D46" s="128"/>
      <c r="E46" s="135">
        <f>'Artículo 121 (cálculo PNT)'!AE1480</f>
        <v>2.1276595744680851</v>
      </c>
      <c r="F46" s="138">
        <f>IF('Artículo 121 (cálculo PNT)'!J15=0, "N/A",E46/(1/$C$8))</f>
        <v>100</v>
      </c>
      <c r="G46" s="128"/>
      <c r="H46" s="75"/>
      <c r="S46" s="75"/>
    </row>
    <row r="47" spans="1:19" ht="18" customHeight="1" thickBot="1" x14ac:dyDescent="0.3">
      <c r="A47" s="134" t="s">
        <v>2327</v>
      </c>
      <c r="B47" s="138">
        <f>'Artículo 121 (cálculo PNT)'!AE1548</f>
        <v>2.1276595744680824</v>
      </c>
      <c r="C47" s="138">
        <f>IF('Artículo 121 (cálculo PNT)'!K15=0, "N/A",B47/(1/$C$8))</f>
        <v>99.999999999999872</v>
      </c>
      <c r="D47" s="128"/>
      <c r="E47" s="135">
        <f>'Artículo 121 (cálculo PNT)'!AE1557</f>
        <v>2.1276595744680851</v>
      </c>
      <c r="F47" s="138">
        <f>IF('Artículo 121 (cálculo PNT)'!K15=0, "N/A",E47/(1/$C$8))</f>
        <v>100</v>
      </c>
      <c r="G47" s="128"/>
      <c r="H47" s="75"/>
      <c r="S47" s="75"/>
    </row>
    <row r="48" spans="1:19" ht="18" customHeight="1" thickBot="1" x14ac:dyDescent="0.3">
      <c r="A48" s="137" t="s">
        <v>2328</v>
      </c>
      <c r="B48" s="138">
        <f>'Artículo 121 (cálculo PNT)'!AE1630</f>
        <v>2.127659574468086</v>
      </c>
      <c r="C48" s="138">
        <f>IF('Artículo 121 (cálculo PNT)'!L15=0, "N/A",B48/(1/$C$8))</f>
        <v>100.00000000000004</v>
      </c>
      <c r="D48" s="128"/>
      <c r="E48" s="135">
        <f>'Artículo 121 (cálculo PNT)'!AE1639</f>
        <v>2.1276595744680851</v>
      </c>
      <c r="F48" s="138">
        <f>IF('Artículo 121 (cálculo PNT)'!L15=0, "N/A",E48/(1/$C$8))</f>
        <v>100</v>
      </c>
      <c r="G48" s="128"/>
      <c r="H48" s="75"/>
      <c r="S48" s="75"/>
    </row>
    <row r="49" spans="1:19" ht="18" customHeight="1" thickBot="1" x14ac:dyDescent="0.3">
      <c r="A49" s="134" t="s">
        <v>2329</v>
      </c>
      <c r="B49" s="138">
        <f>'Artículo 121 (cálculo PNT)'!AE1659</f>
        <v>2.1276595744680846</v>
      </c>
      <c r="C49" s="138">
        <f>IF('Artículo 121 (cálculo PNT)'!M15=0, "N/A",B49/(1/$C$8))</f>
        <v>99.999999999999986</v>
      </c>
      <c r="D49" s="128"/>
      <c r="E49" s="135">
        <f>'Artículo 121 (cálculo PNT)'!AE1668</f>
        <v>2.1276595744680851</v>
      </c>
      <c r="F49" s="138">
        <f>IF('Artículo 121 (cálculo PNT)'!M15=0, "N/A",E49/(1/$C$8))</f>
        <v>100</v>
      </c>
      <c r="G49" s="128"/>
      <c r="H49" s="75"/>
      <c r="S49" s="75"/>
    </row>
    <row r="50" spans="1:19" ht="18" customHeight="1" thickBot="1" x14ac:dyDescent="0.3">
      <c r="A50" s="137" t="s">
        <v>2330</v>
      </c>
      <c r="B50" s="139">
        <f>'Artículo 121 (cálculo PNT)'!AE1686</f>
        <v>2.1276595744680855</v>
      </c>
      <c r="C50" s="138">
        <f>IF('Artículo 121 (cálculo PNT)'!N15=0, "N/A",B50/(1/$C$8))</f>
        <v>100.00000000000003</v>
      </c>
      <c r="D50" s="128"/>
      <c r="E50" s="135">
        <f>'Artículo 121 (cálculo PNT)'!AE1695</f>
        <v>2.1276595744680851</v>
      </c>
      <c r="F50" s="138">
        <f>IF('Artículo 121 (cálculo PNT)'!N15=0, "N/A",E50/(1/$C$8))</f>
        <v>100</v>
      </c>
      <c r="G50" s="128"/>
      <c r="H50" s="75"/>
      <c r="S50" s="75"/>
    </row>
    <row r="51" spans="1:19" ht="18" customHeight="1" thickBot="1" x14ac:dyDescent="0.3">
      <c r="A51" s="134" t="s">
        <v>2331</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2332</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2333</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2334</v>
      </c>
      <c r="B54" s="138">
        <f>'Artículo 121 (cálculo PNT)'!AE1882</f>
        <v>2.1276595744680842</v>
      </c>
      <c r="C54" s="138">
        <f>IF('Artículo 121 (cálculo PNT)'!R15=0, "N/A",B54/(1/$C$8))</f>
        <v>99.999999999999957</v>
      </c>
      <c r="D54" s="128"/>
      <c r="E54" s="135">
        <f>'Artículo 121 (cálculo PNT)'!AE1891</f>
        <v>2.1276595744680851</v>
      </c>
      <c r="F54" s="138">
        <f>IF('Artículo 121 (cálculo PNT)'!R15=0, "N/A",E54/(1/$C$8))</f>
        <v>100</v>
      </c>
      <c r="G54" s="128"/>
      <c r="H54" s="75"/>
      <c r="S54" s="75"/>
    </row>
    <row r="55" spans="1:19" ht="18" customHeight="1" thickBot="1" x14ac:dyDescent="0.3">
      <c r="A55" s="134" t="s">
        <v>2335</v>
      </c>
      <c r="B55" s="138">
        <f>'Artículo 121 (cálculo PNT)'!AE1910</f>
        <v>2.1276595744680855</v>
      </c>
      <c r="C55" s="138">
        <f>IF('Artículo 121 (cálculo PNT)'!S15=0, "N/A",B55/(1/$C$8))</f>
        <v>100.00000000000003</v>
      </c>
      <c r="D55" s="128"/>
      <c r="E55" s="135">
        <f>'Artículo 121 (cálculo PNT)'!AE1919</f>
        <v>2.1276595744680851</v>
      </c>
      <c r="F55" s="138">
        <f>IF('Artículo 121 (cálculo PNT)'!S15=0, "N/A",E55/(1/$C$8))</f>
        <v>100</v>
      </c>
      <c r="G55" s="128"/>
      <c r="H55" s="75"/>
      <c r="S55" s="75"/>
    </row>
    <row r="56" spans="1:19" ht="18" customHeight="1" thickBot="1" x14ac:dyDescent="0.3">
      <c r="A56" s="137" t="s">
        <v>2336</v>
      </c>
      <c r="B56" s="138">
        <f>'Artículo 121 (cálculo PNT)'!AE1944</f>
        <v>2.1276595744680855</v>
      </c>
      <c r="C56" s="138">
        <f>IF('Artículo 121 (cálculo PNT)'!T15=0, "N/A",B56/(1/$C$8))</f>
        <v>100.00000000000003</v>
      </c>
      <c r="D56" s="128"/>
      <c r="E56" s="135">
        <f>'Artículo 121 (cálculo PNT)'!AE1953</f>
        <v>2.1276595744680851</v>
      </c>
      <c r="F56" s="138">
        <f>IF('Artículo 121 (cálculo PNT)'!T15=0, "N/A",E56/(1/$C$8))</f>
        <v>100</v>
      </c>
      <c r="G56" s="128"/>
      <c r="H56" s="75"/>
      <c r="S56" s="75"/>
    </row>
    <row r="57" spans="1:19" ht="18" customHeight="1" thickBot="1" x14ac:dyDescent="0.3">
      <c r="A57" s="134" t="s">
        <v>2337</v>
      </c>
      <c r="B57" s="138">
        <f>'Artículo 121 (cálculo PNT)'!AE1973</f>
        <v>2.1276595744680846</v>
      </c>
      <c r="C57" s="138">
        <f>IF('Artículo 121 (cálculo PNT)'!U15=0, "N/A",B57/(1/$C$8))</f>
        <v>99.999999999999986</v>
      </c>
      <c r="D57" s="128"/>
      <c r="E57" s="135">
        <f>'Artículo 121 (cálculo PNT)'!AE1982</f>
        <v>2.1276595744680851</v>
      </c>
      <c r="F57" s="138">
        <f>IF('Artículo 121 (cálculo PNT)'!U15=0, "N/A",E57/(1/$C$8))</f>
        <v>100</v>
      </c>
      <c r="G57" s="128"/>
      <c r="H57" s="75"/>
      <c r="S57" s="75"/>
    </row>
    <row r="58" spans="1:19" ht="18" customHeight="1" thickBot="1" x14ac:dyDescent="0.3">
      <c r="A58" s="137" t="s">
        <v>2338</v>
      </c>
      <c r="B58" s="138">
        <f>'Artículo 121 (cálculo PNT)'!AE2010</f>
        <v>2.1276595744680855</v>
      </c>
      <c r="C58" s="138">
        <f>IF('Artículo 121 (cálculo PNT)'!V15=0, "N/A",B58/(1/$C$8))</f>
        <v>100.00000000000003</v>
      </c>
      <c r="D58" s="128"/>
      <c r="E58" s="135">
        <f>'Artículo 121 (cálculo PNT)'!AE2019</f>
        <v>2.1276595744680851</v>
      </c>
      <c r="F58" s="138">
        <f>IF('Artículo 121 (cálculo PNT)'!V15=0, "N/A",E58/(1/$C$8))</f>
        <v>100</v>
      </c>
      <c r="G58" s="128"/>
      <c r="H58" s="75"/>
      <c r="S58" s="75"/>
    </row>
    <row r="59" spans="1:19" ht="18" customHeight="1" thickBot="1" x14ac:dyDescent="0.3">
      <c r="A59" s="134" t="s">
        <v>2339</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2340</v>
      </c>
      <c r="B60" s="138">
        <f>'Artículo 121 (cálculo PNT)'!AE2079</f>
        <v>2.1276595744680851</v>
      </c>
      <c r="C60" s="138">
        <f>IF('Artículo 121 (cálculo PNT)'!X15=0, "N/A",B60/(1/$C$8))</f>
        <v>100</v>
      </c>
      <c r="D60" s="128"/>
      <c r="E60" s="135">
        <f>'Artículo 121 (cálculo PNT)'!AE2088</f>
        <v>2.1276595744680851</v>
      </c>
      <c r="F60" s="138">
        <f>IF('Artículo 121 (cálculo PNT)'!X15=0, "N/A",E60/(1/$C$8))</f>
        <v>100</v>
      </c>
      <c r="G60" s="128"/>
      <c r="H60" s="75"/>
      <c r="S60" s="75"/>
    </row>
    <row r="61" spans="1:19" ht="18" customHeight="1" thickBot="1" x14ac:dyDescent="0.3">
      <c r="A61" s="134" t="s">
        <v>2341</v>
      </c>
      <c r="B61" s="138">
        <f>'Artículo 121 (cálculo PNT)'!AE2112</f>
        <v>2.1276595744680842</v>
      </c>
      <c r="C61" s="138">
        <f>IF('Artículo 121 (cálculo PNT)'!Y15=0, "N/A",B61/(1/$C$8))</f>
        <v>99.999999999999957</v>
      </c>
      <c r="D61" s="128"/>
      <c r="E61" s="135">
        <f>'Artículo 121 (cálculo PNT)'!AE2121</f>
        <v>1.9148936170212765</v>
      </c>
      <c r="F61" s="138">
        <f>IF('Artículo 121 (cálculo PNT)'!Y15=0, "N/A",E61/(1/$C$8))</f>
        <v>90</v>
      </c>
      <c r="G61" s="128"/>
      <c r="H61" s="75"/>
      <c r="S61" s="75"/>
    </row>
    <row r="62" spans="1:19" ht="18" customHeight="1" thickBot="1" x14ac:dyDescent="0.3">
      <c r="A62" s="137" t="s">
        <v>2342</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2343</v>
      </c>
      <c r="B63" s="138">
        <f>'Artículo 121 (cálculo PNT)'!AE2180</f>
        <v>2.1276595744680851</v>
      </c>
      <c r="C63" s="138">
        <f>IF('Artículo 121 (cálculo PNT)'!AA15=0, "N/A",B63/(1/$C$8))</f>
        <v>100</v>
      </c>
      <c r="D63" s="128"/>
      <c r="E63" s="135">
        <f>'Artículo 121 (cálculo PNT)'!AE2189</f>
        <v>2.1276595744680851</v>
      </c>
      <c r="F63" s="138">
        <f>IF('Artículo 121 (cálculo PNT)'!AA15=0, "N/A",E63/(1/$C$8))</f>
        <v>100</v>
      </c>
      <c r="G63" s="128"/>
      <c r="H63" s="75"/>
      <c r="S63" s="75"/>
    </row>
    <row r="64" spans="1:19" ht="18" customHeight="1" thickBot="1" x14ac:dyDescent="0.3">
      <c r="A64" s="137" t="s">
        <v>2344</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2345</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2346</v>
      </c>
      <c r="B66" s="138">
        <f>'Artículo 121 (cálculo PNT)'!AE2265</f>
        <v>1.8617021276595744</v>
      </c>
      <c r="C66" s="138">
        <f>B66/(1/$C$8)</f>
        <v>87.5</v>
      </c>
      <c r="D66" s="128"/>
      <c r="E66" s="135">
        <f>'Artículo 121 (cálculo PNT)'!AE2274</f>
        <v>2.1276595744680851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2347</v>
      </c>
      <c r="B68" s="138">
        <f>SUM(B12:B66)</f>
        <v>99.719469542407396</v>
      </c>
      <c r="C68" s="128"/>
      <c r="D68" s="128"/>
      <c r="E68" s="138">
        <f>SUM(E12:E66)</f>
        <v>99.148936170212707</v>
      </c>
      <c r="F68" s="66"/>
      <c r="G68" s="128"/>
    </row>
    <row r="69" spans="1:8" ht="6" customHeight="1" thickBot="1" x14ac:dyDescent="0.3">
      <c r="A69" s="66"/>
      <c r="B69" s="122"/>
      <c r="C69" s="122"/>
      <c r="D69" s="122"/>
      <c r="E69" s="122"/>
      <c r="F69" s="66"/>
      <c r="G69" s="122"/>
    </row>
    <row r="70" spans="1:8" ht="18" customHeight="1" thickBot="1" x14ac:dyDescent="0.3">
      <c r="A70" s="140" t="s">
        <v>2348</v>
      </c>
      <c r="B70" s="138">
        <f>(B68*0.8)+(E68*0.2)</f>
        <v>99.605362867968466</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2349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1" t="str">
        <f>IGOT!C5</f>
        <v>Red de Transporte Público de Pasajeros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84</v>
      </c>
      <c r="H11" s="302"/>
      <c r="I11" s="302"/>
      <c r="J11" s="35" t="s">
        <v>86</v>
      </c>
      <c r="K11" s="303"/>
      <c r="L11" s="303"/>
      <c r="M11" s="35" t="s">
        <v>86</v>
      </c>
      <c r="N11" s="256"/>
      <c r="O11" s="256"/>
      <c r="P11" s="36"/>
      <c r="Q11" s="37"/>
      <c r="R11"/>
      <c r="S11"/>
      <c r="T11"/>
      <c r="U11"/>
      <c r="V11" s="34"/>
      <c r="W11" s="34" t="s">
        <v>88</v>
      </c>
      <c r="X11" s="302"/>
      <c r="Y11" s="302"/>
      <c r="Z11" s="35" t="s">
        <v>86</v>
      </c>
      <c r="AA11" s="303"/>
      <c r="AB11" s="303"/>
      <c r="AC11" s="35" t="s">
        <v>86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5" t="s">
        <v>2350</v>
      </c>
      <c r="B17" s="305"/>
      <c r="C17" s="305"/>
      <c r="D17" s="305"/>
      <c r="E17" s="305"/>
      <c r="F17" s="305"/>
      <c r="G17" s="305"/>
      <c r="H17" s="306">
        <f>'Artículo 122 (cálculo PI)'!AE165</f>
        <v>0</v>
      </c>
      <c r="I17" s="306"/>
      <c r="J17" s="42"/>
      <c r="K17" s="42"/>
      <c r="L17" s="43"/>
      <c r="M17" s="305" t="s">
        <v>2351</v>
      </c>
      <c r="N17" s="305"/>
      <c r="O17" s="305"/>
      <c r="P17" s="305"/>
      <c r="Q17" s="305"/>
      <c r="R17" s="306">
        <f>'Artículo 122 (cálculo PI)'!AE167</f>
        <v>0</v>
      </c>
      <c r="S17" s="306"/>
      <c r="T17" s="44"/>
      <c r="U17" s="44"/>
      <c r="V17" s="44"/>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4" t="s">
        <v>80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5" t="s">
        <v>2350</v>
      </c>
      <c r="B23" s="305"/>
      <c r="C23" s="305"/>
      <c r="D23" s="305"/>
      <c r="E23" s="305"/>
      <c r="F23" s="305"/>
      <c r="G23" s="305"/>
      <c r="H23" s="306">
        <f>'Artículo 122 (cálculo PNT)'!AE165</f>
        <v>0</v>
      </c>
      <c r="I23" s="306"/>
      <c r="J23" s="42"/>
      <c r="K23" s="42"/>
      <c r="L23" s="43"/>
      <c r="M23" s="305" t="s">
        <v>2351</v>
      </c>
      <c r="N23" s="305"/>
      <c r="O23" s="305"/>
      <c r="P23" s="305"/>
      <c r="Q23" s="305"/>
      <c r="R23" s="306">
        <f>'Artículo 122 (cálculo PNT)'!AE167</f>
        <v>0</v>
      </c>
      <c r="S23" s="306"/>
      <c r="T23" s="44"/>
      <c r="U23" s="44"/>
      <c r="V23" s="44"/>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9" t="s">
        <v>2352</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2353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2354</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1060</v>
      </c>
      <c r="B35" s="276"/>
      <c r="C35" s="276"/>
      <c r="D35" s="276"/>
      <c r="E35" s="276"/>
      <c r="F35" s="276"/>
      <c r="G35" s="276"/>
      <c r="H35" s="276"/>
      <c r="I35" s="276"/>
      <c r="J35" s="276"/>
      <c r="K35" s="276"/>
      <c r="L35" s="276"/>
      <c r="M35" s="276"/>
      <c r="N35" s="276"/>
      <c r="O35" s="276"/>
      <c r="P35" s="277"/>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5" t="s">
        <v>1062</v>
      </c>
      <c r="B36" s="276"/>
      <c r="C36" s="276"/>
      <c r="D36" s="276"/>
      <c r="E36" s="276"/>
      <c r="F36" s="276"/>
      <c r="G36" s="276"/>
      <c r="H36" s="276"/>
      <c r="I36" s="276"/>
      <c r="J36" s="276"/>
      <c r="K36" s="276"/>
      <c r="L36" s="276"/>
      <c r="M36" s="276"/>
      <c r="N36" s="276"/>
      <c r="O36" s="276"/>
      <c r="P36" s="277"/>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2355</v>
      </c>
      <c r="B37" s="276"/>
      <c r="C37" s="276"/>
      <c r="D37" s="276"/>
      <c r="E37" s="276"/>
      <c r="F37" s="276"/>
      <c r="G37" s="276"/>
      <c r="H37" s="276"/>
      <c r="I37" s="276"/>
      <c r="J37" s="276"/>
      <c r="K37" s="276"/>
      <c r="L37" s="276"/>
      <c r="M37" s="276"/>
      <c r="N37" s="276"/>
      <c r="O37" s="276"/>
      <c r="P37" s="277"/>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2356</v>
      </c>
      <c r="B38" s="276"/>
      <c r="C38" s="276"/>
      <c r="D38" s="276"/>
      <c r="E38" s="276"/>
      <c r="F38" s="276"/>
      <c r="G38" s="276"/>
      <c r="H38" s="276"/>
      <c r="I38" s="276"/>
      <c r="J38" s="276"/>
      <c r="K38" s="276"/>
      <c r="L38" s="276"/>
      <c r="M38" s="276"/>
      <c r="N38" s="276"/>
      <c r="O38" s="276"/>
      <c r="P38" s="277"/>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2357</v>
      </c>
      <c r="B39" s="276"/>
      <c r="C39" s="276"/>
      <c r="D39" s="276"/>
      <c r="E39" s="276"/>
      <c r="F39" s="276"/>
      <c r="G39" s="276"/>
      <c r="H39" s="276"/>
      <c r="I39" s="276"/>
      <c r="J39" s="276"/>
      <c r="K39" s="276"/>
      <c r="L39" s="276"/>
      <c r="M39" s="276"/>
      <c r="N39" s="276"/>
      <c r="O39" s="276"/>
      <c r="P39" s="277"/>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x14ac:dyDescent="0.3">
      <c r="A40" s="275" t="s">
        <v>2358</v>
      </c>
      <c r="B40" s="276"/>
      <c r="C40" s="276"/>
      <c r="D40" s="276"/>
      <c r="E40" s="276"/>
      <c r="F40" s="276"/>
      <c r="G40" s="276"/>
      <c r="H40" s="276"/>
      <c r="I40" s="276"/>
      <c r="J40" s="276"/>
      <c r="K40" s="276"/>
      <c r="L40" s="276"/>
      <c r="M40" s="276"/>
      <c r="N40" s="276"/>
      <c r="O40" s="276"/>
      <c r="P40" s="277"/>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5" t="s">
        <v>2359</v>
      </c>
      <c r="B41" s="276"/>
      <c r="C41" s="276"/>
      <c r="D41" s="276"/>
      <c r="E41" s="276"/>
      <c r="F41" s="276"/>
      <c r="G41" s="276"/>
      <c r="H41" s="276"/>
      <c r="I41" s="276"/>
      <c r="J41" s="276"/>
      <c r="K41" s="276"/>
      <c r="L41" s="276"/>
      <c r="M41" s="276"/>
      <c r="N41" s="276"/>
      <c r="O41" s="276"/>
      <c r="P41" s="277"/>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2360</v>
      </c>
      <c r="B42" s="276"/>
      <c r="C42" s="276"/>
      <c r="D42" s="276"/>
      <c r="E42" s="276"/>
      <c r="F42" s="276"/>
      <c r="G42" s="276"/>
      <c r="H42" s="276"/>
      <c r="I42" s="276"/>
      <c r="J42" s="276"/>
      <c r="K42" s="276"/>
      <c r="L42" s="276"/>
      <c r="M42" s="276"/>
      <c r="N42" s="276"/>
      <c r="O42" s="276"/>
      <c r="P42" s="277"/>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75" t="s">
        <v>2361</v>
      </c>
      <c r="B43" s="276"/>
      <c r="C43" s="276"/>
      <c r="D43" s="276"/>
      <c r="E43" s="276"/>
      <c r="F43" s="276"/>
      <c r="G43" s="276"/>
      <c r="H43" s="276"/>
      <c r="I43" s="276"/>
      <c r="J43" s="276"/>
      <c r="K43" s="276"/>
      <c r="L43" s="276"/>
      <c r="M43" s="276"/>
      <c r="N43" s="276"/>
      <c r="O43" s="276"/>
      <c r="P43" s="277"/>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75" t="s">
        <v>2362</v>
      </c>
      <c r="B44" s="276"/>
      <c r="C44" s="276"/>
      <c r="D44" s="276"/>
      <c r="E44" s="276"/>
      <c r="F44" s="276"/>
      <c r="G44" s="276"/>
      <c r="H44" s="276"/>
      <c r="I44" s="276"/>
      <c r="J44" s="276"/>
      <c r="K44" s="276"/>
      <c r="L44" s="276"/>
      <c r="M44" s="276"/>
      <c r="N44" s="276"/>
      <c r="O44" s="276"/>
      <c r="P44" s="277"/>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75" t="s">
        <v>2363</v>
      </c>
      <c r="B45" s="276"/>
      <c r="C45" s="276"/>
      <c r="D45" s="276"/>
      <c r="E45" s="276"/>
      <c r="F45" s="276"/>
      <c r="G45" s="276"/>
      <c r="H45" s="276"/>
      <c r="I45" s="276"/>
      <c r="J45" s="276"/>
      <c r="K45" s="276"/>
      <c r="L45" s="276"/>
      <c r="M45" s="276"/>
      <c r="N45" s="276"/>
      <c r="O45" s="276"/>
      <c r="P45" s="277"/>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x14ac:dyDescent="0.3">
      <c r="A46" s="275" t="s">
        <v>2364</v>
      </c>
      <c r="B46" s="276"/>
      <c r="C46" s="276"/>
      <c r="D46" s="276"/>
      <c r="E46" s="276"/>
      <c r="F46" s="276"/>
      <c r="G46" s="276"/>
      <c r="H46" s="276"/>
      <c r="I46" s="276"/>
      <c r="J46" s="276"/>
      <c r="K46" s="276"/>
      <c r="L46" s="276"/>
      <c r="M46" s="276"/>
      <c r="N46" s="276"/>
      <c r="O46" s="276"/>
      <c r="P46" s="277"/>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5" t="s">
        <v>2365</v>
      </c>
      <c r="B47" s="276"/>
      <c r="C47" s="276"/>
      <c r="D47" s="276"/>
      <c r="E47" s="276"/>
      <c r="F47" s="276"/>
      <c r="G47" s="276"/>
      <c r="H47" s="276"/>
      <c r="I47" s="276"/>
      <c r="J47" s="276"/>
      <c r="K47" s="276"/>
      <c r="L47" s="276"/>
      <c r="M47" s="276"/>
      <c r="N47" s="276"/>
      <c r="O47" s="276"/>
      <c r="P47" s="277"/>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75" t="s">
        <v>2366</v>
      </c>
      <c r="B48" s="276"/>
      <c r="C48" s="276"/>
      <c r="D48" s="276"/>
      <c r="E48" s="276"/>
      <c r="F48" s="276"/>
      <c r="G48" s="276"/>
      <c r="H48" s="276"/>
      <c r="I48" s="276"/>
      <c r="J48" s="276"/>
      <c r="K48" s="276"/>
      <c r="L48" s="276"/>
      <c r="M48" s="276"/>
      <c r="N48" s="276"/>
      <c r="O48" s="276"/>
      <c r="P48" s="277"/>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111</v>
      </c>
      <c r="B50" s="266"/>
      <c r="C50" s="266"/>
      <c r="D50" s="266"/>
      <c r="E50" s="266"/>
      <c r="F50" s="266"/>
      <c r="G50" s="266"/>
      <c r="H50" s="266"/>
      <c r="I50" s="266"/>
      <c r="J50" s="266"/>
      <c r="K50" s="266"/>
      <c r="L50" s="266"/>
      <c r="M50" s="266"/>
      <c r="N50" s="266"/>
      <c r="O50" s="266"/>
      <c r="P50" s="266"/>
      <c r="Q50" s="73" t="s">
        <v>99</v>
      </c>
      <c r="R50" s="267" t="s">
        <v>100</v>
      </c>
      <c r="S50" s="267"/>
      <c r="T50" s="267"/>
      <c r="U50" s="267"/>
      <c r="V50" s="267"/>
      <c r="W50" s="267"/>
      <c r="X50" s="267"/>
      <c r="Y50" s="267"/>
      <c r="Z50" s="267"/>
      <c r="AA50" s="267"/>
      <c r="AB50" s="267"/>
      <c r="AC50" s="267"/>
      <c r="AD50" s="267"/>
      <c r="AE50" s="267"/>
      <c r="AF50" s="74" t="s">
        <v>99</v>
      </c>
      <c r="AG50" s="268" t="s">
        <v>8</v>
      </c>
      <c r="AH50" s="268"/>
      <c r="AI50" s="268"/>
      <c r="AJ50" s="268"/>
      <c r="AK50" s="268"/>
      <c r="AL50" s="268"/>
      <c r="AM50" s="268"/>
      <c r="AN50" s="268"/>
      <c r="AO50" s="268"/>
      <c r="AP50" s="268"/>
      <c r="AQ50" s="268"/>
      <c r="AR50" s="268"/>
      <c r="AS50" s="268"/>
      <c r="AT50" s="268"/>
    </row>
    <row r="51" spans="1:46" s="63" customFormat="1" ht="45" customHeight="1" thickTop="1" thickBot="1" x14ac:dyDescent="0.3">
      <c r="A51" s="275" t="s">
        <v>1221</v>
      </c>
      <c r="B51" s="276"/>
      <c r="C51" s="276"/>
      <c r="D51" s="276"/>
      <c r="E51" s="276"/>
      <c r="F51" s="276"/>
      <c r="G51" s="276"/>
      <c r="H51" s="276"/>
      <c r="I51" s="276"/>
      <c r="J51" s="276"/>
      <c r="K51" s="276"/>
      <c r="L51" s="276"/>
      <c r="M51" s="276"/>
      <c r="N51" s="276"/>
      <c r="O51" s="276"/>
      <c r="P51" s="277"/>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x14ac:dyDescent="0.3">
      <c r="A52" s="275" t="s">
        <v>1223</v>
      </c>
      <c r="B52" s="276"/>
      <c r="C52" s="276"/>
      <c r="D52" s="276"/>
      <c r="E52" s="276"/>
      <c r="F52" s="276"/>
      <c r="G52" s="276"/>
      <c r="H52" s="276"/>
      <c r="I52" s="276"/>
      <c r="J52" s="276"/>
      <c r="K52" s="276"/>
      <c r="L52" s="276"/>
      <c r="M52" s="276"/>
      <c r="N52" s="276"/>
      <c r="O52" s="276"/>
      <c r="P52" s="277"/>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x14ac:dyDescent="0.3">
      <c r="A53" s="275" t="s">
        <v>1225</v>
      </c>
      <c r="B53" s="276"/>
      <c r="C53" s="276"/>
      <c r="D53" s="276"/>
      <c r="E53" s="276"/>
      <c r="F53" s="276"/>
      <c r="G53" s="276"/>
      <c r="H53" s="276"/>
      <c r="I53" s="276"/>
      <c r="J53" s="276"/>
      <c r="K53" s="276"/>
      <c r="L53" s="276"/>
      <c r="M53" s="276"/>
      <c r="N53" s="276"/>
      <c r="O53" s="276"/>
      <c r="P53" s="277"/>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5" customHeight="1" thickTop="1" thickBot="1" x14ac:dyDescent="0.3">
      <c r="A54" s="275" t="s">
        <v>1227</v>
      </c>
      <c r="B54" s="276"/>
      <c r="C54" s="276"/>
      <c r="D54" s="276"/>
      <c r="E54" s="276"/>
      <c r="F54" s="276"/>
      <c r="G54" s="276"/>
      <c r="H54" s="276"/>
      <c r="I54" s="276"/>
      <c r="J54" s="276"/>
      <c r="K54" s="276"/>
      <c r="L54" s="276"/>
      <c r="M54" s="276"/>
      <c r="N54" s="276"/>
      <c r="O54" s="276"/>
      <c r="P54" s="277"/>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x14ac:dyDescent="0.3">
      <c r="A55" s="275" t="s">
        <v>2367</v>
      </c>
      <c r="B55" s="276"/>
      <c r="C55" s="276"/>
      <c r="D55" s="276"/>
      <c r="E55" s="276"/>
      <c r="F55" s="276"/>
      <c r="G55" s="276"/>
      <c r="H55" s="276"/>
      <c r="I55" s="276"/>
      <c r="J55" s="276"/>
      <c r="K55" s="276"/>
      <c r="L55" s="276"/>
      <c r="M55" s="276"/>
      <c r="N55" s="276"/>
      <c r="O55" s="276"/>
      <c r="P55" s="277"/>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2368</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96</v>
      </c>
      <c r="AH58" s="278"/>
      <c r="AI58" s="278"/>
      <c r="AJ58" s="278"/>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2369</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76</v>
      </c>
      <c r="B63" s="269"/>
      <c r="C63" s="269"/>
      <c r="D63" s="269"/>
      <c r="E63" s="269"/>
      <c r="F63" s="269"/>
      <c r="G63" s="269"/>
      <c r="H63" s="269"/>
      <c r="I63" s="269"/>
      <c r="J63" s="269"/>
      <c r="K63" s="269"/>
      <c r="L63" s="269"/>
      <c r="M63" s="269"/>
      <c r="N63" s="269"/>
      <c r="O63" s="269"/>
      <c r="P63" s="269"/>
      <c r="Q63" s="69" t="s">
        <v>99</v>
      </c>
      <c r="R63" s="270" t="s">
        <v>100</v>
      </c>
      <c r="S63" s="270"/>
      <c r="T63" s="270"/>
      <c r="U63" s="270"/>
      <c r="V63" s="270"/>
      <c r="W63" s="270"/>
      <c r="X63" s="270"/>
      <c r="Y63" s="270"/>
      <c r="Z63" s="270"/>
      <c r="AA63" s="270"/>
      <c r="AB63" s="270"/>
      <c r="AC63" s="270"/>
      <c r="AD63" s="270"/>
      <c r="AE63" s="270"/>
      <c r="AF63" s="70" t="s">
        <v>99</v>
      </c>
      <c r="AG63" s="271" t="s">
        <v>8</v>
      </c>
      <c r="AH63" s="271"/>
      <c r="AI63" s="271"/>
      <c r="AJ63" s="271"/>
      <c r="AK63" s="271"/>
      <c r="AL63" s="271"/>
      <c r="AM63" s="271"/>
      <c r="AN63" s="271"/>
      <c r="AO63" s="271"/>
      <c r="AP63" s="271"/>
      <c r="AQ63" s="271"/>
      <c r="AR63" s="271"/>
      <c r="AS63" s="271"/>
      <c r="AT63" s="271"/>
    </row>
    <row r="64" spans="1:46" ht="45" customHeight="1" thickTop="1" thickBot="1" x14ac:dyDescent="0.3">
      <c r="A64" s="275" t="s">
        <v>1060</v>
      </c>
      <c r="B64" s="276"/>
      <c r="C64" s="276"/>
      <c r="D64" s="276"/>
      <c r="E64" s="276"/>
      <c r="F64" s="276"/>
      <c r="G64" s="276"/>
      <c r="H64" s="276"/>
      <c r="I64" s="276"/>
      <c r="J64" s="276"/>
      <c r="K64" s="276"/>
      <c r="L64" s="276"/>
      <c r="M64" s="276"/>
      <c r="N64" s="276"/>
      <c r="O64" s="276"/>
      <c r="P64" s="277"/>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x14ac:dyDescent="0.3">
      <c r="A65" s="275" t="s">
        <v>2370</v>
      </c>
      <c r="B65" s="276"/>
      <c r="C65" s="276"/>
      <c r="D65" s="276"/>
      <c r="E65" s="276"/>
      <c r="F65" s="276"/>
      <c r="G65" s="276"/>
      <c r="H65" s="276"/>
      <c r="I65" s="276"/>
      <c r="J65" s="276"/>
      <c r="K65" s="276"/>
      <c r="L65" s="276"/>
      <c r="M65" s="276"/>
      <c r="N65" s="276"/>
      <c r="O65" s="276"/>
      <c r="P65" s="277"/>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75" t="s">
        <v>2355</v>
      </c>
      <c r="B66" s="276"/>
      <c r="C66" s="276"/>
      <c r="D66" s="276"/>
      <c r="E66" s="276"/>
      <c r="F66" s="276"/>
      <c r="G66" s="276"/>
      <c r="H66" s="276"/>
      <c r="I66" s="276"/>
      <c r="J66" s="276"/>
      <c r="K66" s="276"/>
      <c r="L66" s="276"/>
      <c r="M66" s="276"/>
      <c r="N66" s="276"/>
      <c r="O66" s="276"/>
      <c r="P66" s="277"/>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650000000000006" customHeight="1" thickTop="1" thickBot="1" x14ac:dyDescent="0.3">
      <c r="A67" s="275" t="s">
        <v>2371</v>
      </c>
      <c r="B67" s="276"/>
      <c r="C67" s="276"/>
      <c r="D67" s="276"/>
      <c r="E67" s="276"/>
      <c r="F67" s="276"/>
      <c r="G67" s="276"/>
      <c r="H67" s="276"/>
      <c r="I67" s="276"/>
      <c r="J67" s="276"/>
      <c r="K67" s="276"/>
      <c r="L67" s="276"/>
      <c r="M67" s="276"/>
      <c r="N67" s="276"/>
      <c r="O67" s="276"/>
      <c r="P67" s="277"/>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x14ac:dyDescent="0.3">
      <c r="A68" s="275" t="s">
        <v>2357</v>
      </c>
      <c r="B68" s="276"/>
      <c r="C68" s="276"/>
      <c r="D68" s="276"/>
      <c r="E68" s="276"/>
      <c r="F68" s="276"/>
      <c r="G68" s="276"/>
      <c r="H68" s="276"/>
      <c r="I68" s="276"/>
      <c r="J68" s="276"/>
      <c r="K68" s="276"/>
      <c r="L68" s="276"/>
      <c r="M68" s="276"/>
      <c r="N68" s="276"/>
      <c r="O68" s="276"/>
      <c r="P68" s="277"/>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x14ac:dyDescent="0.3">
      <c r="A69" s="275" t="s">
        <v>2372</v>
      </c>
      <c r="B69" s="276"/>
      <c r="C69" s="276"/>
      <c r="D69" s="276"/>
      <c r="E69" s="276"/>
      <c r="F69" s="276"/>
      <c r="G69" s="276"/>
      <c r="H69" s="276"/>
      <c r="I69" s="276"/>
      <c r="J69" s="276"/>
      <c r="K69" s="276"/>
      <c r="L69" s="276"/>
      <c r="M69" s="276"/>
      <c r="N69" s="276"/>
      <c r="O69" s="276"/>
      <c r="P69" s="277"/>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x14ac:dyDescent="0.3">
      <c r="A70" s="275" t="s">
        <v>2373</v>
      </c>
      <c r="B70" s="276"/>
      <c r="C70" s="276"/>
      <c r="D70" s="276"/>
      <c r="E70" s="276"/>
      <c r="F70" s="276"/>
      <c r="G70" s="276"/>
      <c r="H70" s="276"/>
      <c r="I70" s="276"/>
      <c r="J70" s="276"/>
      <c r="K70" s="276"/>
      <c r="L70" s="276"/>
      <c r="M70" s="276"/>
      <c r="N70" s="276"/>
      <c r="O70" s="276"/>
      <c r="P70" s="277"/>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x14ac:dyDescent="0.3">
      <c r="A71" s="275" t="s">
        <v>2374</v>
      </c>
      <c r="B71" s="276"/>
      <c r="C71" s="276"/>
      <c r="D71" s="276"/>
      <c r="E71" s="276"/>
      <c r="F71" s="276"/>
      <c r="G71" s="276"/>
      <c r="H71" s="276"/>
      <c r="I71" s="276"/>
      <c r="J71" s="276"/>
      <c r="K71" s="276"/>
      <c r="L71" s="276"/>
      <c r="M71" s="276"/>
      <c r="N71" s="276"/>
      <c r="O71" s="276"/>
      <c r="P71" s="277"/>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x14ac:dyDescent="0.3">
      <c r="A72" s="275" t="s">
        <v>2375</v>
      </c>
      <c r="B72" s="276"/>
      <c r="C72" s="276"/>
      <c r="D72" s="276"/>
      <c r="E72" s="276"/>
      <c r="F72" s="276"/>
      <c r="G72" s="276"/>
      <c r="H72" s="276"/>
      <c r="I72" s="276"/>
      <c r="J72" s="276"/>
      <c r="K72" s="276"/>
      <c r="L72" s="276"/>
      <c r="M72" s="276"/>
      <c r="N72" s="276"/>
      <c r="O72" s="276"/>
      <c r="P72" s="277"/>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75" t="s">
        <v>2376</v>
      </c>
      <c r="B73" s="276"/>
      <c r="C73" s="276"/>
      <c r="D73" s="276"/>
      <c r="E73" s="276"/>
      <c r="F73" s="276"/>
      <c r="G73" s="276"/>
      <c r="H73" s="276"/>
      <c r="I73" s="276"/>
      <c r="J73" s="276"/>
      <c r="K73" s="276"/>
      <c r="L73" s="276"/>
      <c r="M73" s="276"/>
      <c r="N73" s="276"/>
      <c r="O73" s="276"/>
      <c r="P73" s="277"/>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75" t="s">
        <v>2377</v>
      </c>
      <c r="B74" s="276"/>
      <c r="C74" s="276"/>
      <c r="D74" s="276"/>
      <c r="E74" s="276"/>
      <c r="F74" s="276"/>
      <c r="G74" s="276"/>
      <c r="H74" s="276"/>
      <c r="I74" s="276"/>
      <c r="J74" s="276"/>
      <c r="K74" s="276"/>
      <c r="L74" s="276"/>
      <c r="M74" s="276"/>
      <c r="N74" s="276"/>
      <c r="O74" s="276"/>
      <c r="P74" s="277"/>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75" t="s">
        <v>2378</v>
      </c>
      <c r="B75" s="276"/>
      <c r="C75" s="276"/>
      <c r="D75" s="276"/>
      <c r="E75" s="276"/>
      <c r="F75" s="276"/>
      <c r="G75" s="276"/>
      <c r="H75" s="276"/>
      <c r="I75" s="276"/>
      <c r="J75" s="276"/>
      <c r="K75" s="276"/>
      <c r="L75" s="276"/>
      <c r="M75" s="276"/>
      <c r="N75" s="276"/>
      <c r="O75" s="276"/>
      <c r="P75" s="277"/>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75" t="s">
        <v>2379</v>
      </c>
      <c r="B76" s="276"/>
      <c r="C76" s="276"/>
      <c r="D76" s="276"/>
      <c r="E76" s="276"/>
      <c r="F76" s="276"/>
      <c r="G76" s="276"/>
      <c r="H76" s="276"/>
      <c r="I76" s="276"/>
      <c r="J76" s="276"/>
      <c r="K76" s="276"/>
      <c r="L76" s="276"/>
      <c r="M76" s="276"/>
      <c r="N76" s="276"/>
      <c r="O76" s="276"/>
      <c r="P76" s="277"/>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x14ac:dyDescent="0.3">
      <c r="A77" s="275" t="s">
        <v>2380</v>
      </c>
      <c r="B77" s="276"/>
      <c r="C77" s="276"/>
      <c r="D77" s="276"/>
      <c r="E77" s="276"/>
      <c r="F77" s="276"/>
      <c r="G77" s="276"/>
      <c r="H77" s="276"/>
      <c r="I77" s="276"/>
      <c r="J77" s="276"/>
      <c r="K77" s="276"/>
      <c r="L77" s="276"/>
      <c r="M77" s="276"/>
      <c r="N77" s="276"/>
      <c r="O77" s="276"/>
      <c r="P77" s="277"/>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75" t="s">
        <v>2381</v>
      </c>
      <c r="B78" s="276"/>
      <c r="C78" s="276"/>
      <c r="D78" s="276"/>
      <c r="E78" s="276"/>
      <c r="F78" s="276"/>
      <c r="G78" s="276"/>
      <c r="H78" s="276"/>
      <c r="I78" s="276"/>
      <c r="J78" s="276"/>
      <c r="K78" s="276"/>
      <c r="L78" s="276"/>
      <c r="M78" s="276"/>
      <c r="N78" s="276"/>
      <c r="O78" s="276"/>
      <c r="P78" s="277"/>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75" t="s">
        <v>2382</v>
      </c>
      <c r="B79" s="276"/>
      <c r="C79" s="276"/>
      <c r="D79" s="276"/>
      <c r="E79" s="276"/>
      <c r="F79" s="276"/>
      <c r="G79" s="276"/>
      <c r="H79" s="276"/>
      <c r="I79" s="276"/>
      <c r="J79" s="276"/>
      <c r="K79" s="276"/>
      <c r="L79" s="276"/>
      <c r="M79" s="276"/>
      <c r="N79" s="276"/>
      <c r="O79" s="276"/>
      <c r="P79" s="277"/>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75" t="s">
        <v>2383</v>
      </c>
      <c r="B80" s="276"/>
      <c r="C80" s="276"/>
      <c r="D80" s="276"/>
      <c r="E80" s="276"/>
      <c r="F80" s="276"/>
      <c r="G80" s="276"/>
      <c r="H80" s="276"/>
      <c r="I80" s="276"/>
      <c r="J80" s="276"/>
      <c r="K80" s="276"/>
      <c r="L80" s="276"/>
      <c r="M80" s="276"/>
      <c r="N80" s="276"/>
      <c r="O80" s="276"/>
      <c r="P80" s="277"/>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75" t="s">
        <v>2384</v>
      </c>
      <c r="B81" s="276"/>
      <c r="C81" s="276"/>
      <c r="D81" s="276"/>
      <c r="E81" s="276"/>
      <c r="F81" s="276"/>
      <c r="G81" s="276"/>
      <c r="H81" s="276"/>
      <c r="I81" s="276"/>
      <c r="J81" s="276"/>
      <c r="K81" s="276"/>
      <c r="L81" s="276"/>
      <c r="M81" s="276"/>
      <c r="N81" s="276"/>
      <c r="O81" s="276"/>
      <c r="P81" s="277"/>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x14ac:dyDescent="0.3">
      <c r="A82" s="275" t="s">
        <v>2385</v>
      </c>
      <c r="B82" s="276"/>
      <c r="C82" s="276"/>
      <c r="D82" s="276"/>
      <c r="E82" s="276"/>
      <c r="F82" s="276"/>
      <c r="G82" s="276"/>
      <c r="H82" s="276"/>
      <c r="I82" s="276"/>
      <c r="J82" s="276"/>
      <c r="K82" s="276"/>
      <c r="L82" s="276"/>
      <c r="M82" s="276"/>
      <c r="N82" s="276"/>
      <c r="O82" s="276"/>
      <c r="P82" s="277"/>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75" t="s">
        <v>2386</v>
      </c>
      <c r="B83" s="276"/>
      <c r="C83" s="276"/>
      <c r="D83" s="276"/>
      <c r="E83" s="276"/>
      <c r="F83" s="276"/>
      <c r="G83" s="276"/>
      <c r="H83" s="276"/>
      <c r="I83" s="276"/>
      <c r="J83" s="276"/>
      <c r="K83" s="276"/>
      <c r="L83" s="276"/>
      <c r="M83" s="276"/>
      <c r="N83" s="276"/>
      <c r="O83" s="276"/>
      <c r="P83" s="277"/>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5" customHeight="1" thickTop="1" thickBot="1" x14ac:dyDescent="0.3">
      <c r="A84" s="275" t="s">
        <v>2387</v>
      </c>
      <c r="B84" s="276"/>
      <c r="C84" s="276"/>
      <c r="D84" s="276"/>
      <c r="E84" s="276"/>
      <c r="F84" s="276"/>
      <c r="G84" s="276"/>
      <c r="H84" s="276"/>
      <c r="I84" s="276"/>
      <c r="J84" s="276"/>
      <c r="K84" s="276"/>
      <c r="L84" s="276"/>
      <c r="M84" s="276"/>
      <c r="N84" s="276"/>
      <c r="O84" s="276"/>
      <c r="P84" s="277"/>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75" t="s">
        <v>2388</v>
      </c>
      <c r="B85" s="276"/>
      <c r="C85" s="276"/>
      <c r="D85" s="276"/>
      <c r="E85" s="276"/>
      <c r="F85" s="276"/>
      <c r="G85" s="276"/>
      <c r="H85" s="276"/>
      <c r="I85" s="276"/>
      <c r="J85" s="276"/>
      <c r="K85" s="276"/>
      <c r="L85" s="276"/>
      <c r="M85" s="276"/>
      <c r="N85" s="276"/>
      <c r="O85" s="276"/>
      <c r="P85" s="277"/>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75" t="s">
        <v>2389</v>
      </c>
      <c r="B86" s="276"/>
      <c r="C86" s="276"/>
      <c r="D86" s="276"/>
      <c r="E86" s="276"/>
      <c r="F86" s="276"/>
      <c r="G86" s="276"/>
      <c r="H86" s="276"/>
      <c r="I86" s="276"/>
      <c r="J86" s="276"/>
      <c r="K86" s="276"/>
      <c r="L86" s="276"/>
      <c r="M86" s="276"/>
      <c r="N86" s="276"/>
      <c r="O86" s="276"/>
      <c r="P86" s="277"/>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75" t="s">
        <v>2390</v>
      </c>
      <c r="B87" s="276"/>
      <c r="C87" s="276"/>
      <c r="D87" s="276"/>
      <c r="E87" s="276"/>
      <c r="F87" s="276"/>
      <c r="G87" s="276"/>
      <c r="H87" s="276"/>
      <c r="I87" s="276"/>
      <c r="J87" s="276"/>
      <c r="K87" s="276"/>
      <c r="L87" s="276"/>
      <c r="M87" s="276"/>
      <c r="N87" s="276"/>
      <c r="O87" s="276"/>
      <c r="P87" s="277"/>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x14ac:dyDescent="0.3">
      <c r="A88" s="275" t="s">
        <v>2391</v>
      </c>
      <c r="B88" s="276"/>
      <c r="C88" s="276"/>
      <c r="D88" s="276"/>
      <c r="E88" s="276"/>
      <c r="F88" s="276"/>
      <c r="G88" s="276"/>
      <c r="H88" s="276"/>
      <c r="I88" s="276"/>
      <c r="J88" s="276"/>
      <c r="K88" s="276"/>
      <c r="L88" s="276"/>
      <c r="M88" s="276"/>
      <c r="N88" s="276"/>
      <c r="O88" s="276"/>
      <c r="P88" s="277"/>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75" t="s">
        <v>2392</v>
      </c>
      <c r="B89" s="276"/>
      <c r="C89" s="276"/>
      <c r="D89" s="276"/>
      <c r="E89" s="276"/>
      <c r="F89" s="276"/>
      <c r="G89" s="276"/>
      <c r="H89" s="276"/>
      <c r="I89" s="276"/>
      <c r="J89" s="276"/>
      <c r="K89" s="276"/>
      <c r="L89" s="276"/>
      <c r="M89" s="276"/>
      <c r="N89" s="276"/>
      <c r="O89" s="276"/>
      <c r="P89" s="277"/>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75" t="s">
        <v>2393</v>
      </c>
      <c r="B90" s="276"/>
      <c r="C90" s="276"/>
      <c r="D90" s="276"/>
      <c r="E90" s="276"/>
      <c r="F90" s="276"/>
      <c r="G90" s="276"/>
      <c r="H90" s="276"/>
      <c r="I90" s="276"/>
      <c r="J90" s="276"/>
      <c r="K90" s="276"/>
      <c r="L90" s="276"/>
      <c r="M90" s="276"/>
      <c r="N90" s="276"/>
      <c r="O90" s="276"/>
      <c r="P90" s="277"/>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75" t="s">
        <v>2394</v>
      </c>
      <c r="B91" s="276"/>
      <c r="C91" s="276"/>
      <c r="D91" s="276"/>
      <c r="E91" s="276"/>
      <c r="F91" s="276"/>
      <c r="G91" s="276"/>
      <c r="H91" s="276"/>
      <c r="I91" s="276"/>
      <c r="J91" s="276"/>
      <c r="K91" s="276"/>
      <c r="L91" s="276"/>
      <c r="M91" s="276"/>
      <c r="N91" s="276"/>
      <c r="O91" s="276"/>
      <c r="P91" s="277"/>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75" t="s">
        <v>2395</v>
      </c>
      <c r="B92" s="276"/>
      <c r="C92" s="276"/>
      <c r="D92" s="276"/>
      <c r="E92" s="276"/>
      <c r="F92" s="276"/>
      <c r="G92" s="276"/>
      <c r="H92" s="276"/>
      <c r="I92" s="276"/>
      <c r="J92" s="276"/>
      <c r="K92" s="276"/>
      <c r="L92" s="276"/>
      <c r="M92" s="276"/>
      <c r="N92" s="276"/>
      <c r="O92" s="276"/>
      <c r="P92" s="277"/>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75" t="s">
        <v>2396</v>
      </c>
      <c r="B93" s="276"/>
      <c r="C93" s="276"/>
      <c r="D93" s="276"/>
      <c r="E93" s="276"/>
      <c r="F93" s="276"/>
      <c r="G93" s="276"/>
      <c r="H93" s="276"/>
      <c r="I93" s="276"/>
      <c r="J93" s="276"/>
      <c r="K93" s="276"/>
      <c r="L93" s="276"/>
      <c r="M93" s="276"/>
      <c r="N93" s="276"/>
      <c r="O93" s="276"/>
      <c r="P93" s="277"/>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x14ac:dyDescent="0.3">
      <c r="A94" s="275" t="s">
        <v>2397</v>
      </c>
      <c r="B94" s="276"/>
      <c r="C94" s="276"/>
      <c r="D94" s="276"/>
      <c r="E94" s="276"/>
      <c r="F94" s="276"/>
      <c r="G94" s="276"/>
      <c r="H94" s="276"/>
      <c r="I94" s="276"/>
      <c r="J94" s="276"/>
      <c r="K94" s="276"/>
      <c r="L94" s="276"/>
      <c r="M94" s="276"/>
      <c r="N94" s="276"/>
      <c r="O94" s="276"/>
      <c r="P94" s="277"/>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x14ac:dyDescent="0.3">
      <c r="A95" s="275" t="s">
        <v>2398</v>
      </c>
      <c r="B95" s="276"/>
      <c r="C95" s="276"/>
      <c r="D95" s="276"/>
      <c r="E95" s="276"/>
      <c r="F95" s="276"/>
      <c r="G95" s="276"/>
      <c r="H95" s="276"/>
      <c r="I95" s="276"/>
      <c r="J95" s="276"/>
      <c r="K95" s="276"/>
      <c r="L95" s="276"/>
      <c r="M95" s="276"/>
      <c r="N95" s="276"/>
      <c r="O95" s="276"/>
      <c r="P95" s="277"/>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x14ac:dyDescent="0.3">
      <c r="A96" s="275" t="s">
        <v>2399</v>
      </c>
      <c r="B96" s="276"/>
      <c r="C96" s="276"/>
      <c r="D96" s="276"/>
      <c r="E96" s="276"/>
      <c r="F96" s="276"/>
      <c r="G96" s="276"/>
      <c r="H96" s="276"/>
      <c r="I96" s="276"/>
      <c r="J96" s="276"/>
      <c r="K96" s="276"/>
      <c r="L96" s="276"/>
      <c r="M96" s="276"/>
      <c r="N96" s="276"/>
      <c r="O96" s="276"/>
      <c r="P96" s="277"/>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x14ac:dyDescent="0.3">
      <c r="A97" s="275" t="s">
        <v>2400</v>
      </c>
      <c r="B97" s="276"/>
      <c r="C97" s="276"/>
      <c r="D97" s="276"/>
      <c r="E97" s="276"/>
      <c r="F97" s="276"/>
      <c r="G97" s="276"/>
      <c r="H97" s="276"/>
      <c r="I97" s="276"/>
      <c r="J97" s="276"/>
      <c r="K97" s="276"/>
      <c r="L97" s="276"/>
      <c r="M97" s="276"/>
      <c r="N97" s="276"/>
      <c r="O97" s="276"/>
      <c r="P97" s="277"/>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75" t="s">
        <v>2401</v>
      </c>
      <c r="B98" s="276"/>
      <c r="C98" s="276"/>
      <c r="D98" s="276"/>
      <c r="E98" s="276"/>
      <c r="F98" s="276"/>
      <c r="G98" s="276"/>
      <c r="H98" s="276"/>
      <c r="I98" s="276"/>
      <c r="J98" s="276"/>
      <c r="K98" s="276"/>
      <c r="L98" s="276"/>
      <c r="M98" s="276"/>
      <c r="N98" s="276"/>
      <c r="O98" s="276"/>
      <c r="P98" s="277"/>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75" t="s">
        <v>2402</v>
      </c>
      <c r="B99" s="276"/>
      <c r="C99" s="276"/>
      <c r="D99" s="276"/>
      <c r="E99" s="276"/>
      <c r="F99" s="276"/>
      <c r="G99" s="276"/>
      <c r="H99" s="276"/>
      <c r="I99" s="276"/>
      <c r="J99" s="276"/>
      <c r="K99" s="276"/>
      <c r="L99" s="276"/>
      <c r="M99" s="276"/>
      <c r="N99" s="276"/>
      <c r="O99" s="276"/>
      <c r="P99" s="277"/>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x14ac:dyDescent="0.3">
      <c r="A100" s="275" t="s">
        <v>2403</v>
      </c>
      <c r="B100" s="276"/>
      <c r="C100" s="276"/>
      <c r="D100" s="276"/>
      <c r="E100" s="276"/>
      <c r="F100" s="276"/>
      <c r="G100" s="276"/>
      <c r="H100" s="276"/>
      <c r="I100" s="276"/>
      <c r="J100" s="276"/>
      <c r="K100" s="276"/>
      <c r="L100" s="276"/>
      <c r="M100" s="276"/>
      <c r="N100" s="276"/>
      <c r="O100" s="276"/>
      <c r="P100" s="277"/>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75" t="s">
        <v>2404</v>
      </c>
      <c r="B101" s="276"/>
      <c r="C101" s="276"/>
      <c r="D101" s="276"/>
      <c r="E101" s="276"/>
      <c r="F101" s="276"/>
      <c r="G101" s="276"/>
      <c r="H101" s="276"/>
      <c r="I101" s="276"/>
      <c r="J101" s="276"/>
      <c r="K101" s="276"/>
      <c r="L101" s="276"/>
      <c r="M101" s="276"/>
      <c r="N101" s="276"/>
      <c r="O101" s="276"/>
      <c r="P101" s="277"/>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650000000000006" customHeight="1" thickTop="1" thickBot="1" x14ac:dyDescent="0.3">
      <c r="A102" s="275" t="s">
        <v>2405</v>
      </c>
      <c r="B102" s="276"/>
      <c r="C102" s="276"/>
      <c r="D102" s="276"/>
      <c r="E102" s="276"/>
      <c r="F102" s="276"/>
      <c r="G102" s="276"/>
      <c r="H102" s="276"/>
      <c r="I102" s="276"/>
      <c r="J102" s="276"/>
      <c r="K102" s="276"/>
      <c r="L102" s="276"/>
      <c r="M102" s="276"/>
      <c r="N102" s="276"/>
      <c r="O102" s="276"/>
      <c r="P102" s="277"/>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75" t="s">
        <v>2406</v>
      </c>
      <c r="B103" s="276"/>
      <c r="C103" s="276"/>
      <c r="D103" s="276"/>
      <c r="E103" s="276"/>
      <c r="F103" s="276"/>
      <c r="G103" s="276"/>
      <c r="H103" s="276"/>
      <c r="I103" s="276"/>
      <c r="J103" s="276"/>
      <c r="K103" s="276"/>
      <c r="L103" s="276"/>
      <c r="M103" s="276"/>
      <c r="N103" s="276"/>
      <c r="O103" s="276"/>
      <c r="P103" s="277"/>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75" t="s">
        <v>2407</v>
      </c>
      <c r="B104" s="276"/>
      <c r="C104" s="276"/>
      <c r="D104" s="276"/>
      <c r="E104" s="276"/>
      <c r="F104" s="276"/>
      <c r="G104" s="276"/>
      <c r="H104" s="276"/>
      <c r="I104" s="276"/>
      <c r="J104" s="276"/>
      <c r="K104" s="276"/>
      <c r="L104" s="276"/>
      <c r="M104" s="276"/>
      <c r="N104" s="276"/>
      <c r="O104" s="276"/>
      <c r="P104" s="277"/>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75" t="s">
        <v>2408</v>
      </c>
      <c r="B105" s="276"/>
      <c r="C105" s="276"/>
      <c r="D105" s="276"/>
      <c r="E105" s="276"/>
      <c r="F105" s="276"/>
      <c r="G105" s="276"/>
      <c r="H105" s="276"/>
      <c r="I105" s="276"/>
      <c r="J105" s="276"/>
      <c r="K105" s="276"/>
      <c r="L105" s="276"/>
      <c r="M105" s="276"/>
      <c r="N105" s="276"/>
      <c r="O105" s="276"/>
      <c r="P105" s="277"/>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75" t="s">
        <v>2409</v>
      </c>
      <c r="B106" s="276"/>
      <c r="C106" s="276"/>
      <c r="D106" s="276"/>
      <c r="E106" s="276"/>
      <c r="F106" s="276"/>
      <c r="G106" s="276"/>
      <c r="H106" s="276"/>
      <c r="I106" s="276"/>
      <c r="J106" s="276"/>
      <c r="K106" s="276"/>
      <c r="L106" s="276"/>
      <c r="M106" s="276"/>
      <c r="N106" s="276"/>
      <c r="O106" s="276"/>
      <c r="P106" s="277"/>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150000000000006" customHeight="1" thickTop="1" thickBot="1" x14ac:dyDescent="0.3">
      <c r="A107" s="275" t="s">
        <v>2410</v>
      </c>
      <c r="B107" s="276"/>
      <c r="C107" s="276"/>
      <c r="D107" s="276"/>
      <c r="E107" s="276"/>
      <c r="F107" s="276"/>
      <c r="G107" s="276"/>
      <c r="H107" s="276"/>
      <c r="I107" s="276"/>
      <c r="J107" s="276"/>
      <c r="K107" s="276"/>
      <c r="L107" s="276"/>
      <c r="M107" s="276"/>
      <c r="N107" s="276"/>
      <c r="O107" s="276"/>
      <c r="P107" s="277"/>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75" t="s">
        <v>2411</v>
      </c>
      <c r="B108" s="276"/>
      <c r="C108" s="276"/>
      <c r="D108" s="276"/>
      <c r="E108" s="276"/>
      <c r="F108" s="276"/>
      <c r="G108" s="276"/>
      <c r="H108" s="276"/>
      <c r="I108" s="276"/>
      <c r="J108" s="276"/>
      <c r="K108" s="276"/>
      <c r="L108" s="276"/>
      <c r="M108" s="276"/>
      <c r="N108" s="276"/>
      <c r="O108" s="276"/>
      <c r="P108" s="277"/>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75" t="s">
        <v>2412</v>
      </c>
      <c r="B109" s="276"/>
      <c r="C109" s="276"/>
      <c r="D109" s="276"/>
      <c r="E109" s="276"/>
      <c r="F109" s="276"/>
      <c r="G109" s="276"/>
      <c r="H109" s="276"/>
      <c r="I109" s="276"/>
      <c r="J109" s="276"/>
      <c r="K109" s="276"/>
      <c r="L109" s="276"/>
      <c r="M109" s="276"/>
      <c r="N109" s="276"/>
      <c r="O109" s="276"/>
      <c r="P109" s="277"/>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75" t="s">
        <v>2413</v>
      </c>
      <c r="B110" s="276"/>
      <c r="C110" s="276"/>
      <c r="D110" s="276"/>
      <c r="E110" s="276"/>
      <c r="F110" s="276"/>
      <c r="G110" s="276"/>
      <c r="H110" s="276"/>
      <c r="I110" s="276"/>
      <c r="J110" s="276"/>
      <c r="K110" s="276"/>
      <c r="L110" s="276"/>
      <c r="M110" s="276"/>
      <c r="N110" s="276"/>
      <c r="O110" s="276"/>
      <c r="P110" s="277"/>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75" t="s">
        <v>2414</v>
      </c>
      <c r="B111" s="276"/>
      <c r="C111" s="276"/>
      <c r="D111" s="276"/>
      <c r="E111" s="276"/>
      <c r="F111" s="276"/>
      <c r="G111" s="276"/>
      <c r="H111" s="276"/>
      <c r="I111" s="276"/>
      <c r="J111" s="276"/>
      <c r="K111" s="276"/>
      <c r="L111" s="276"/>
      <c r="M111" s="276"/>
      <c r="N111" s="276"/>
      <c r="O111" s="276"/>
      <c r="P111" s="277"/>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75" t="s">
        <v>2415</v>
      </c>
      <c r="B112" s="276"/>
      <c r="C112" s="276"/>
      <c r="D112" s="276"/>
      <c r="E112" s="276"/>
      <c r="F112" s="276"/>
      <c r="G112" s="276"/>
      <c r="H112" s="276"/>
      <c r="I112" s="276"/>
      <c r="J112" s="276"/>
      <c r="K112" s="276"/>
      <c r="L112" s="276"/>
      <c r="M112" s="276"/>
      <c r="N112" s="276"/>
      <c r="O112" s="276"/>
      <c r="P112" s="277"/>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75" t="s">
        <v>2416</v>
      </c>
      <c r="B113" s="276"/>
      <c r="C113" s="276"/>
      <c r="D113" s="276"/>
      <c r="E113" s="276"/>
      <c r="F113" s="276"/>
      <c r="G113" s="276"/>
      <c r="H113" s="276"/>
      <c r="I113" s="276"/>
      <c r="J113" s="276"/>
      <c r="K113" s="276"/>
      <c r="L113" s="276"/>
      <c r="M113" s="276"/>
      <c r="N113" s="276"/>
      <c r="O113" s="276"/>
      <c r="P113" s="277"/>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75" t="s">
        <v>2417</v>
      </c>
      <c r="B114" s="276"/>
      <c r="C114" s="276"/>
      <c r="D114" s="276"/>
      <c r="E114" s="276"/>
      <c r="F114" s="276"/>
      <c r="G114" s="276"/>
      <c r="H114" s="276"/>
      <c r="I114" s="276"/>
      <c r="J114" s="276"/>
      <c r="K114" s="276"/>
      <c r="L114" s="276"/>
      <c r="M114" s="276"/>
      <c r="N114" s="276"/>
      <c r="O114" s="276"/>
      <c r="P114" s="277"/>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70" customHeight="1" thickTop="1" thickBot="1" x14ac:dyDescent="0.3">
      <c r="A115" s="275" t="s">
        <v>2418</v>
      </c>
      <c r="B115" s="276"/>
      <c r="C115" s="276"/>
      <c r="D115" s="276"/>
      <c r="E115" s="276"/>
      <c r="F115" s="276"/>
      <c r="G115" s="276"/>
      <c r="H115" s="276"/>
      <c r="I115" s="276"/>
      <c r="J115" s="276"/>
      <c r="K115" s="276"/>
      <c r="L115" s="276"/>
      <c r="M115" s="276"/>
      <c r="N115" s="276"/>
      <c r="O115" s="276"/>
      <c r="P115" s="277"/>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75" t="s">
        <v>2419</v>
      </c>
      <c r="B116" s="276"/>
      <c r="C116" s="276"/>
      <c r="D116" s="276"/>
      <c r="E116" s="276"/>
      <c r="F116" s="276"/>
      <c r="G116" s="276"/>
      <c r="H116" s="276"/>
      <c r="I116" s="276"/>
      <c r="J116" s="276"/>
      <c r="K116" s="276"/>
      <c r="L116" s="276"/>
      <c r="M116" s="276"/>
      <c r="N116" s="276"/>
      <c r="O116" s="276"/>
      <c r="P116" s="277"/>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75" t="s">
        <v>2420</v>
      </c>
      <c r="B117" s="276"/>
      <c r="C117" s="276"/>
      <c r="D117" s="276"/>
      <c r="E117" s="276"/>
      <c r="F117" s="276"/>
      <c r="G117" s="276"/>
      <c r="H117" s="276"/>
      <c r="I117" s="276"/>
      <c r="J117" s="276"/>
      <c r="K117" s="276"/>
      <c r="L117" s="276"/>
      <c r="M117" s="276"/>
      <c r="N117" s="276"/>
      <c r="O117" s="276"/>
      <c r="P117" s="277"/>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75" t="s">
        <v>2421</v>
      </c>
      <c r="B118" s="276"/>
      <c r="C118" s="276"/>
      <c r="D118" s="276"/>
      <c r="E118" s="276"/>
      <c r="F118" s="276"/>
      <c r="G118" s="276"/>
      <c r="H118" s="276"/>
      <c r="I118" s="276"/>
      <c r="J118" s="276"/>
      <c r="K118" s="276"/>
      <c r="L118" s="276"/>
      <c r="M118" s="276"/>
      <c r="N118" s="276"/>
      <c r="O118" s="276"/>
      <c r="P118" s="277"/>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5" customHeight="1" thickTop="1" thickBot="1" x14ac:dyDescent="0.3">
      <c r="A119" s="275" t="s">
        <v>2422</v>
      </c>
      <c r="B119" s="276"/>
      <c r="C119" s="276"/>
      <c r="D119" s="276"/>
      <c r="E119" s="276"/>
      <c r="F119" s="276"/>
      <c r="G119" s="276"/>
      <c r="H119" s="276"/>
      <c r="I119" s="276"/>
      <c r="J119" s="276"/>
      <c r="K119" s="276"/>
      <c r="L119" s="276"/>
      <c r="M119" s="276"/>
      <c r="N119" s="276"/>
      <c r="O119" s="276"/>
      <c r="P119" s="277"/>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75" t="s">
        <v>2423</v>
      </c>
      <c r="B120" s="276"/>
      <c r="C120" s="276"/>
      <c r="D120" s="276"/>
      <c r="E120" s="276"/>
      <c r="F120" s="276"/>
      <c r="G120" s="276"/>
      <c r="H120" s="276"/>
      <c r="I120" s="276"/>
      <c r="J120" s="276"/>
      <c r="K120" s="276"/>
      <c r="L120" s="276"/>
      <c r="M120" s="276"/>
      <c r="N120" s="276"/>
      <c r="O120" s="276"/>
      <c r="P120" s="277"/>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75" t="s">
        <v>2424</v>
      </c>
      <c r="B121" s="276"/>
      <c r="C121" s="276"/>
      <c r="D121" s="276"/>
      <c r="E121" s="276"/>
      <c r="F121" s="276"/>
      <c r="G121" s="276"/>
      <c r="H121" s="276"/>
      <c r="I121" s="276"/>
      <c r="J121" s="276"/>
      <c r="K121" s="276"/>
      <c r="L121" s="276"/>
      <c r="M121" s="276"/>
      <c r="N121" s="276"/>
      <c r="O121" s="276"/>
      <c r="P121" s="277"/>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75" t="s">
        <v>2425</v>
      </c>
      <c r="B122" s="276"/>
      <c r="C122" s="276"/>
      <c r="D122" s="276"/>
      <c r="E122" s="276"/>
      <c r="F122" s="276"/>
      <c r="G122" s="276"/>
      <c r="H122" s="276"/>
      <c r="I122" s="276"/>
      <c r="J122" s="276"/>
      <c r="K122" s="276"/>
      <c r="L122" s="276"/>
      <c r="M122" s="276"/>
      <c r="N122" s="276"/>
      <c r="O122" s="276"/>
      <c r="P122" s="277"/>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75" t="s">
        <v>2426</v>
      </c>
      <c r="B123" s="276"/>
      <c r="C123" s="276"/>
      <c r="D123" s="276"/>
      <c r="E123" s="276"/>
      <c r="F123" s="276"/>
      <c r="G123" s="276"/>
      <c r="H123" s="276"/>
      <c r="I123" s="276"/>
      <c r="J123" s="276"/>
      <c r="K123" s="276"/>
      <c r="L123" s="276"/>
      <c r="M123" s="276"/>
      <c r="N123" s="276"/>
      <c r="O123" s="276"/>
      <c r="P123" s="277"/>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75" t="s">
        <v>2427</v>
      </c>
      <c r="B124" s="276"/>
      <c r="C124" s="276"/>
      <c r="D124" s="276"/>
      <c r="E124" s="276"/>
      <c r="F124" s="276"/>
      <c r="G124" s="276"/>
      <c r="H124" s="276"/>
      <c r="I124" s="276"/>
      <c r="J124" s="276"/>
      <c r="K124" s="276"/>
      <c r="L124" s="276"/>
      <c r="M124" s="276"/>
      <c r="N124" s="276"/>
      <c r="O124" s="276"/>
      <c r="P124" s="277"/>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x14ac:dyDescent="0.3">
      <c r="A125" s="275" t="s">
        <v>2428</v>
      </c>
      <c r="B125" s="276"/>
      <c r="C125" s="276"/>
      <c r="D125" s="276"/>
      <c r="E125" s="276"/>
      <c r="F125" s="276"/>
      <c r="G125" s="276"/>
      <c r="H125" s="276"/>
      <c r="I125" s="276"/>
      <c r="J125" s="276"/>
      <c r="K125" s="276"/>
      <c r="L125" s="276"/>
      <c r="M125" s="276"/>
      <c r="N125" s="276"/>
      <c r="O125" s="276"/>
      <c r="P125" s="277"/>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x14ac:dyDescent="0.3">
      <c r="A126" s="275" t="s">
        <v>2429</v>
      </c>
      <c r="B126" s="276"/>
      <c r="C126" s="276"/>
      <c r="D126" s="276"/>
      <c r="E126" s="276"/>
      <c r="F126" s="276"/>
      <c r="G126" s="276"/>
      <c r="H126" s="276"/>
      <c r="I126" s="276"/>
      <c r="J126" s="276"/>
      <c r="K126" s="276"/>
      <c r="L126" s="276"/>
      <c r="M126" s="276"/>
      <c r="N126" s="276"/>
      <c r="O126" s="276"/>
      <c r="P126" s="277"/>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x14ac:dyDescent="0.3">
      <c r="A127" s="275" t="s">
        <v>2430</v>
      </c>
      <c r="B127" s="276"/>
      <c r="C127" s="276"/>
      <c r="D127" s="276"/>
      <c r="E127" s="276"/>
      <c r="F127" s="276"/>
      <c r="G127" s="276"/>
      <c r="H127" s="276"/>
      <c r="I127" s="276"/>
      <c r="J127" s="276"/>
      <c r="K127" s="276"/>
      <c r="L127" s="276"/>
      <c r="M127" s="276"/>
      <c r="N127" s="276"/>
      <c r="O127" s="276"/>
      <c r="P127" s="277"/>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x14ac:dyDescent="0.3">
      <c r="A128" s="275" t="s">
        <v>2431</v>
      </c>
      <c r="B128" s="276"/>
      <c r="C128" s="276"/>
      <c r="D128" s="276"/>
      <c r="E128" s="276"/>
      <c r="F128" s="276"/>
      <c r="G128" s="276"/>
      <c r="H128" s="276"/>
      <c r="I128" s="276"/>
      <c r="J128" s="276"/>
      <c r="K128" s="276"/>
      <c r="L128" s="276"/>
      <c r="M128" s="276"/>
      <c r="N128" s="276"/>
      <c r="O128" s="276"/>
      <c r="P128" s="277"/>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x14ac:dyDescent="0.3">
      <c r="A129" s="275" t="s">
        <v>2432</v>
      </c>
      <c r="B129" s="276"/>
      <c r="C129" s="276"/>
      <c r="D129" s="276"/>
      <c r="E129" s="276"/>
      <c r="F129" s="276"/>
      <c r="G129" s="276"/>
      <c r="H129" s="276"/>
      <c r="I129" s="276"/>
      <c r="J129" s="276"/>
      <c r="K129" s="276"/>
      <c r="L129" s="276"/>
      <c r="M129" s="276"/>
      <c r="N129" s="276"/>
      <c r="O129" s="276"/>
      <c r="P129" s="277"/>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4" customHeight="1" thickTop="1" thickBot="1" x14ac:dyDescent="0.3">
      <c r="A130" s="275" t="s">
        <v>2433</v>
      </c>
      <c r="B130" s="276"/>
      <c r="C130" s="276"/>
      <c r="D130" s="276"/>
      <c r="E130" s="276"/>
      <c r="F130" s="276"/>
      <c r="G130" s="276"/>
      <c r="H130" s="276"/>
      <c r="I130" s="276"/>
      <c r="J130" s="276"/>
      <c r="K130" s="276"/>
      <c r="L130" s="276"/>
      <c r="M130" s="276"/>
      <c r="N130" s="276"/>
      <c r="O130" s="276"/>
      <c r="P130" s="277"/>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4" customHeight="1" thickTop="1" thickBot="1" x14ac:dyDescent="0.3">
      <c r="A131" s="275" t="s">
        <v>2434</v>
      </c>
      <c r="B131" s="276"/>
      <c r="C131" s="276"/>
      <c r="D131" s="276"/>
      <c r="E131" s="276"/>
      <c r="F131" s="276"/>
      <c r="G131" s="276"/>
      <c r="H131" s="276"/>
      <c r="I131" s="276"/>
      <c r="J131" s="276"/>
      <c r="K131" s="276"/>
      <c r="L131" s="276"/>
      <c r="M131" s="276"/>
      <c r="N131" s="276"/>
      <c r="O131" s="276"/>
      <c r="P131" s="277"/>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7" customHeight="1" thickTop="1" thickBot="1" x14ac:dyDescent="0.3">
      <c r="A132" s="275" t="s">
        <v>2435</v>
      </c>
      <c r="B132" s="276"/>
      <c r="C132" s="276"/>
      <c r="D132" s="276"/>
      <c r="E132" s="276"/>
      <c r="F132" s="276"/>
      <c r="G132" s="276"/>
      <c r="H132" s="276"/>
      <c r="I132" s="276"/>
      <c r="J132" s="276"/>
      <c r="K132" s="276"/>
      <c r="L132" s="276"/>
      <c r="M132" s="276"/>
      <c r="N132" s="276"/>
      <c r="O132" s="276"/>
      <c r="P132" s="277"/>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75" t="s">
        <v>2436</v>
      </c>
      <c r="B133" s="276"/>
      <c r="C133" s="276"/>
      <c r="D133" s="276"/>
      <c r="E133" s="276"/>
      <c r="F133" s="276"/>
      <c r="G133" s="276"/>
      <c r="H133" s="276"/>
      <c r="I133" s="276"/>
      <c r="J133" s="276"/>
      <c r="K133" s="276"/>
      <c r="L133" s="276"/>
      <c r="M133" s="276"/>
      <c r="N133" s="276"/>
      <c r="O133" s="276"/>
      <c r="P133" s="277"/>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75" t="s">
        <v>2437</v>
      </c>
      <c r="B134" s="276"/>
      <c r="C134" s="276"/>
      <c r="D134" s="276"/>
      <c r="E134" s="276"/>
      <c r="F134" s="276"/>
      <c r="G134" s="276"/>
      <c r="H134" s="276"/>
      <c r="I134" s="276"/>
      <c r="J134" s="276"/>
      <c r="K134" s="276"/>
      <c r="L134" s="276"/>
      <c r="M134" s="276"/>
      <c r="N134" s="276"/>
      <c r="O134" s="276"/>
      <c r="P134" s="277"/>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75" t="s">
        <v>2438</v>
      </c>
      <c r="B135" s="276"/>
      <c r="C135" s="276"/>
      <c r="D135" s="276"/>
      <c r="E135" s="276"/>
      <c r="F135" s="276"/>
      <c r="G135" s="276"/>
      <c r="H135" s="276"/>
      <c r="I135" s="276"/>
      <c r="J135" s="276"/>
      <c r="K135" s="276"/>
      <c r="L135" s="276"/>
      <c r="M135" s="276"/>
      <c r="N135" s="276"/>
      <c r="O135" s="276"/>
      <c r="P135" s="277"/>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x14ac:dyDescent="0.3">
      <c r="A136" s="275" t="s">
        <v>2439</v>
      </c>
      <c r="B136" s="276"/>
      <c r="C136" s="276"/>
      <c r="D136" s="276"/>
      <c r="E136" s="276"/>
      <c r="F136" s="276"/>
      <c r="G136" s="276"/>
      <c r="H136" s="276"/>
      <c r="I136" s="276"/>
      <c r="J136" s="276"/>
      <c r="K136" s="276"/>
      <c r="L136" s="276"/>
      <c r="M136" s="276"/>
      <c r="N136" s="276"/>
      <c r="O136" s="276"/>
      <c r="P136" s="277"/>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150000000000006" customHeight="1" thickTop="1" thickBot="1" x14ac:dyDescent="0.3">
      <c r="A137" s="275" t="s">
        <v>2440</v>
      </c>
      <c r="B137" s="276"/>
      <c r="C137" s="276"/>
      <c r="D137" s="276"/>
      <c r="E137" s="276"/>
      <c r="F137" s="276"/>
      <c r="G137" s="276"/>
      <c r="H137" s="276"/>
      <c r="I137" s="276"/>
      <c r="J137" s="276"/>
      <c r="K137" s="276"/>
      <c r="L137" s="276"/>
      <c r="M137" s="276"/>
      <c r="N137" s="276"/>
      <c r="O137" s="276"/>
      <c r="P137" s="277"/>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75" t="s">
        <v>2441</v>
      </c>
      <c r="B138" s="276"/>
      <c r="C138" s="276"/>
      <c r="D138" s="276"/>
      <c r="E138" s="276"/>
      <c r="F138" s="276"/>
      <c r="G138" s="276"/>
      <c r="H138" s="276"/>
      <c r="I138" s="276"/>
      <c r="J138" s="276"/>
      <c r="K138" s="276"/>
      <c r="L138" s="276"/>
      <c r="M138" s="276"/>
      <c r="N138" s="276"/>
      <c r="O138" s="276"/>
      <c r="P138" s="277"/>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75" t="s">
        <v>2442</v>
      </c>
      <c r="B139" s="276"/>
      <c r="C139" s="276"/>
      <c r="D139" s="276"/>
      <c r="E139" s="276"/>
      <c r="F139" s="276"/>
      <c r="G139" s="276"/>
      <c r="H139" s="276"/>
      <c r="I139" s="276"/>
      <c r="J139" s="276"/>
      <c r="K139" s="276"/>
      <c r="L139" s="276"/>
      <c r="M139" s="276"/>
      <c r="N139" s="276"/>
      <c r="O139" s="276"/>
      <c r="P139" s="277"/>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5" customHeight="1" thickTop="1" thickBot="1" x14ac:dyDescent="0.3">
      <c r="A140" s="275" t="s">
        <v>2443</v>
      </c>
      <c r="B140" s="276"/>
      <c r="C140" s="276"/>
      <c r="D140" s="276"/>
      <c r="E140" s="276"/>
      <c r="F140" s="276"/>
      <c r="G140" s="276"/>
      <c r="H140" s="276"/>
      <c r="I140" s="276"/>
      <c r="J140" s="276"/>
      <c r="K140" s="276"/>
      <c r="L140" s="276"/>
      <c r="M140" s="276"/>
      <c r="N140" s="276"/>
      <c r="O140" s="276"/>
      <c r="P140" s="277"/>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111</v>
      </c>
      <c r="B142" s="266"/>
      <c r="C142" s="266"/>
      <c r="D142" s="266"/>
      <c r="E142" s="266"/>
      <c r="F142" s="266"/>
      <c r="G142" s="266"/>
      <c r="H142" s="266"/>
      <c r="I142" s="266"/>
      <c r="J142" s="266"/>
      <c r="K142" s="266"/>
      <c r="L142" s="266"/>
      <c r="M142" s="266"/>
      <c r="N142" s="266"/>
      <c r="O142" s="266"/>
      <c r="P142" s="266"/>
      <c r="Q142" s="73" t="s">
        <v>99</v>
      </c>
      <c r="R142" s="267" t="s">
        <v>100</v>
      </c>
      <c r="S142" s="267"/>
      <c r="T142" s="267"/>
      <c r="U142" s="267"/>
      <c r="V142" s="267"/>
      <c r="W142" s="267"/>
      <c r="X142" s="267"/>
      <c r="Y142" s="267"/>
      <c r="Z142" s="267"/>
      <c r="AA142" s="267"/>
      <c r="AB142" s="267"/>
      <c r="AC142" s="267"/>
      <c r="AD142" s="267"/>
      <c r="AE142" s="267"/>
      <c r="AF142" s="74" t="s">
        <v>99</v>
      </c>
      <c r="AG142" s="268" t="s">
        <v>8</v>
      </c>
      <c r="AH142" s="268"/>
      <c r="AI142" s="268"/>
      <c r="AJ142" s="268"/>
      <c r="AK142" s="268"/>
      <c r="AL142" s="268"/>
      <c r="AM142" s="268"/>
      <c r="AN142" s="268"/>
      <c r="AO142" s="268"/>
      <c r="AP142" s="268"/>
      <c r="AQ142" s="268"/>
      <c r="AR142" s="268"/>
      <c r="AS142" s="268"/>
      <c r="AT142" s="268"/>
    </row>
    <row r="143" spans="1:46" ht="45" customHeight="1" thickTop="1" thickBot="1" x14ac:dyDescent="0.3">
      <c r="A143" s="275" t="s">
        <v>2444</v>
      </c>
      <c r="B143" s="276"/>
      <c r="C143" s="276"/>
      <c r="D143" s="276"/>
      <c r="E143" s="276"/>
      <c r="F143" s="276"/>
      <c r="G143" s="276"/>
      <c r="H143" s="276"/>
      <c r="I143" s="276"/>
      <c r="J143" s="276"/>
      <c r="K143" s="276"/>
      <c r="L143" s="276"/>
      <c r="M143" s="276"/>
      <c r="N143" s="276"/>
      <c r="O143" s="276"/>
      <c r="P143" s="277"/>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75" t="s">
        <v>2445</v>
      </c>
      <c r="B144" s="276"/>
      <c r="C144" s="276"/>
      <c r="D144" s="276"/>
      <c r="E144" s="276"/>
      <c r="F144" s="276"/>
      <c r="G144" s="276"/>
      <c r="H144" s="276"/>
      <c r="I144" s="276"/>
      <c r="J144" s="276"/>
      <c r="K144" s="276"/>
      <c r="L144" s="276"/>
      <c r="M144" s="276"/>
      <c r="N144" s="276"/>
      <c r="O144" s="276"/>
      <c r="P144" s="277"/>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5" t="s">
        <v>2446</v>
      </c>
      <c r="B145" s="276"/>
      <c r="C145" s="276"/>
      <c r="D145" s="276"/>
      <c r="E145" s="276"/>
      <c r="F145" s="276"/>
      <c r="G145" s="276"/>
      <c r="H145" s="276"/>
      <c r="I145" s="276"/>
      <c r="J145" s="276"/>
      <c r="K145" s="276"/>
      <c r="L145" s="276"/>
      <c r="M145" s="276"/>
      <c r="N145" s="276"/>
      <c r="O145" s="276"/>
      <c r="P145" s="277"/>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4" customHeight="1" thickTop="1" thickBot="1" x14ac:dyDescent="0.3">
      <c r="A146" s="275" t="s">
        <v>2447</v>
      </c>
      <c r="B146" s="276"/>
      <c r="C146" s="276"/>
      <c r="D146" s="276"/>
      <c r="E146" s="276"/>
      <c r="F146" s="276"/>
      <c r="G146" s="276"/>
      <c r="H146" s="276"/>
      <c r="I146" s="276"/>
      <c r="J146" s="276"/>
      <c r="K146" s="276"/>
      <c r="L146" s="276"/>
      <c r="M146" s="276"/>
      <c r="N146" s="276"/>
      <c r="O146" s="276"/>
      <c r="P146" s="277"/>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x14ac:dyDescent="0.3">
      <c r="A147" s="275" t="s">
        <v>2448</v>
      </c>
      <c r="B147" s="276"/>
      <c r="C147" s="276"/>
      <c r="D147" s="276"/>
      <c r="E147" s="276"/>
      <c r="F147" s="276"/>
      <c r="G147" s="276"/>
      <c r="H147" s="276"/>
      <c r="I147" s="276"/>
      <c r="J147" s="276"/>
      <c r="K147" s="276"/>
      <c r="L147" s="276"/>
      <c r="M147" s="276"/>
      <c r="N147" s="276"/>
      <c r="O147" s="276"/>
      <c r="P147" s="277"/>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2449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96</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2450</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76</v>
      </c>
      <c r="B155" s="269"/>
      <c r="C155" s="269"/>
      <c r="D155" s="269"/>
      <c r="E155" s="269"/>
      <c r="F155" s="269"/>
      <c r="G155" s="269"/>
      <c r="H155" s="269"/>
      <c r="I155" s="269"/>
      <c r="J155" s="269"/>
      <c r="K155" s="269"/>
      <c r="L155" s="269"/>
      <c r="M155" s="269"/>
      <c r="N155" s="269"/>
      <c r="O155" s="269"/>
      <c r="P155" s="269"/>
      <c r="Q155" s="69" t="s">
        <v>99</v>
      </c>
      <c r="R155" s="270" t="s">
        <v>100</v>
      </c>
      <c r="S155" s="270"/>
      <c r="T155" s="270"/>
      <c r="U155" s="270"/>
      <c r="V155" s="270"/>
      <c r="W155" s="270"/>
      <c r="X155" s="270"/>
      <c r="Y155" s="270"/>
      <c r="Z155" s="270"/>
      <c r="AA155" s="270"/>
      <c r="AB155" s="270"/>
      <c r="AC155" s="270"/>
      <c r="AD155" s="270"/>
      <c r="AE155" s="270"/>
      <c r="AF155" s="70" t="s">
        <v>99</v>
      </c>
      <c r="AG155" s="271" t="s">
        <v>8</v>
      </c>
      <c r="AH155" s="271"/>
      <c r="AI155" s="271"/>
      <c r="AJ155" s="271"/>
      <c r="AK155" s="271"/>
      <c r="AL155" s="271"/>
      <c r="AM155" s="271"/>
      <c r="AN155" s="271"/>
      <c r="AO155" s="271"/>
      <c r="AP155" s="271"/>
      <c r="AQ155" s="271"/>
      <c r="AR155" s="271"/>
      <c r="AS155" s="271"/>
      <c r="AT155" s="271"/>
    </row>
    <row r="156" spans="1:46" ht="45" customHeight="1" thickTop="1" thickBot="1" x14ac:dyDescent="0.3">
      <c r="A156" s="275" t="s">
        <v>1060</v>
      </c>
      <c r="B156" s="276"/>
      <c r="C156" s="276"/>
      <c r="D156" s="276"/>
      <c r="E156" s="276"/>
      <c r="F156" s="276"/>
      <c r="G156" s="276"/>
      <c r="H156" s="276"/>
      <c r="I156" s="276"/>
      <c r="J156" s="276"/>
      <c r="K156" s="276"/>
      <c r="L156" s="276"/>
      <c r="M156" s="276"/>
      <c r="N156" s="276"/>
      <c r="O156" s="276"/>
      <c r="P156" s="277"/>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x14ac:dyDescent="0.3">
      <c r="A157" s="275" t="s">
        <v>1062</v>
      </c>
      <c r="B157" s="276"/>
      <c r="C157" s="276"/>
      <c r="D157" s="276"/>
      <c r="E157" s="276"/>
      <c r="F157" s="276"/>
      <c r="G157" s="276"/>
      <c r="H157" s="276"/>
      <c r="I157" s="276"/>
      <c r="J157" s="276"/>
      <c r="K157" s="276"/>
      <c r="L157" s="276"/>
      <c r="M157" s="276"/>
      <c r="N157" s="276"/>
      <c r="O157" s="276"/>
      <c r="P157" s="277"/>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x14ac:dyDescent="0.3">
      <c r="A158" s="275" t="s">
        <v>2451</v>
      </c>
      <c r="B158" s="276"/>
      <c r="C158" s="276"/>
      <c r="D158" s="276"/>
      <c r="E158" s="276"/>
      <c r="F158" s="276"/>
      <c r="G158" s="276"/>
      <c r="H158" s="276"/>
      <c r="I158" s="276"/>
      <c r="J158" s="276"/>
      <c r="K158" s="276"/>
      <c r="L158" s="276"/>
      <c r="M158" s="276"/>
      <c r="N158" s="276"/>
      <c r="O158" s="276"/>
      <c r="P158" s="277"/>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75" t="s">
        <v>2452</v>
      </c>
      <c r="B159" s="276"/>
      <c r="C159" s="276"/>
      <c r="D159" s="276"/>
      <c r="E159" s="276"/>
      <c r="F159" s="276"/>
      <c r="G159" s="276"/>
      <c r="H159" s="276"/>
      <c r="I159" s="276"/>
      <c r="J159" s="276"/>
      <c r="K159" s="276"/>
      <c r="L159" s="276"/>
      <c r="M159" s="276"/>
      <c r="N159" s="276"/>
      <c r="O159" s="276"/>
      <c r="P159" s="277"/>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x14ac:dyDescent="0.3">
      <c r="A160" s="275" t="s">
        <v>2453</v>
      </c>
      <c r="B160" s="276"/>
      <c r="C160" s="276"/>
      <c r="D160" s="276"/>
      <c r="E160" s="276"/>
      <c r="F160" s="276"/>
      <c r="G160" s="276"/>
      <c r="H160" s="276"/>
      <c r="I160" s="276"/>
      <c r="J160" s="276"/>
      <c r="K160" s="276"/>
      <c r="L160" s="276"/>
      <c r="M160" s="276"/>
      <c r="N160" s="276"/>
      <c r="O160" s="276"/>
      <c r="P160" s="277"/>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75" t="s">
        <v>2454</v>
      </c>
      <c r="B161" s="276"/>
      <c r="C161" s="276"/>
      <c r="D161" s="276"/>
      <c r="E161" s="276"/>
      <c r="F161" s="276"/>
      <c r="G161" s="276"/>
      <c r="H161" s="276"/>
      <c r="I161" s="276"/>
      <c r="J161" s="276"/>
      <c r="K161" s="276"/>
      <c r="L161" s="276"/>
      <c r="M161" s="276"/>
      <c r="N161" s="276"/>
      <c r="O161" s="276"/>
      <c r="P161" s="277"/>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75" t="s">
        <v>2455</v>
      </c>
      <c r="B162" s="276"/>
      <c r="C162" s="276"/>
      <c r="D162" s="276"/>
      <c r="E162" s="276"/>
      <c r="F162" s="276"/>
      <c r="G162" s="276"/>
      <c r="H162" s="276"/>
      <c r="I162" s="276"/>
      <c r="J162" s="276"/>
      <c r="K162" s="276"/>
      <c r="L162" s="276"/>
      <c r="M162" s="276"/>
      <c r="N162" s="276"/>
      <c r="O162" s="276"/>
      <c r="P162" s="277"/>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75" t="s">
        <v>2456</v>
      </c>
      <c r="B163" s="276"/>
      <c r="C163" s="276"/>
      <c r="D163" s="276"/>
      <c r="E163" s="276"/>
      <c r="F163" s="276"/>
      <c r="G163" s="276"/>
      <c r="H163" s="276"/>
      <c r="I163" s="276"/>
      <c r="J163" s="276"/>
      <c r="K163" s="276"/>
      <c r="L163" s="276"/>
      <c r="M163" s="276"/>
      <c r="N163" s="276"/>
      <c r="O163" s="276"/>
      <c r="P163" s="277"/>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111</v>
      </c>
      <c r="B165" s="266"/>
      <c r="C165" s="266"/>
      <c r="D165" s="266"/>
      <c r="E165" s="266"/>
      <c r="F165" s="266"/>
      <c r="G165" s="266"/>
      <c r="H165" s="266"/>
      <c r="I165" s="266"/>
      <c r="J165" s="266"/>
      <c r="K165" s="266"/>
      <c r="L165" s="266"/>
      <c r="M165" s="266"/>
      <c r="N165" s="266"/>
      <c r="O165" s="266"/>
      <c r="P165" s="266"/>
      <c r="Q165" s="73" t="s">
        <v>99</v>
      </c>
      <c r="R165" s="267" t="s">
        <v>100</v>
      </c>
      <c r="S165" s="267"/>
      <c r="T165" s="267"/>
      <c r="U165" s="267"/>
      <c r="V165" s="267"/>
      <c r="W165" s="267"/>
      <c r="X165" s="267"/>
      <c r="Y165" s="267"/>
      <c r="Z165" s="267"/>
      <c r="AA165" s="267"/>
      <c r="AB165" s="267"/>
      <c r="AC165" s="267"/>
      <c r="AD165" s="267"/>
      <c r="AE165" s="267"/>
      <c r="AF165" s="74" t="s">
        <v>99</v>
      </c>
      <c r="AG165" s="268" t="s">
        <v>8</v>
      </c>
      <c r="AH165" s="268"/>
      <c r="AI165" s="268"/>
      <c r="AJ165" s="268"/>
      <c r="AK165" s="268"/>
      <c r="AL165" s="268"/>
      <c r="AM165" s="268"/>
      <c r="AN165" s="268"/>
      <c r="AO165" s="268"/>
      <c r="AP165" s="268"/>
      <c r="AQ165" s="268"/>
      <c r="AR165" s="268"/>
      <c r="AS165" s="268"/>
      <c r="AT165" s="268"/>
    </row>
    <row r="166" spans="1:46" ht="45" customHeight="1" thickTop="1" thickBot="1" x14ac:dyDescent="0.3">
      <c r="A166" s="275" t="s">
        <v>2457</v>
      </c>
      <c r="B166" s="276"/>
      <c r="C166" s="276"/>
      <c r="D166" s="276"/>
      <c r="E166" s="276"/>
      <c r="F166" s="276"/>
      <c r="G166" s="276"/>
      <c r="H166" s="276"/>
      <c r="I166" s="276"/>
      <c r="J166" s="276"/>
      <c r="K166" s="276"/>
      <c r="L166" s="276"/>
      <c r="M166" s="276"/>
      <c r="N166" s="276"/>
      <c r="O166" s="276"/>
      <c r="P166" s="277"/>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75" t="s">
        <v>1600</v>
      </c>
      <c r="B167" s="276"/>
      <c r="C167" s="276"/>
      <c r="D167" s="276"/>
      <c r="E167" s="276"/>
      <c r="F167" s="276"/>
      <c r="G167" s="276"/>
      <c r="H167" s="276"/>
      <c r="I167" s="276"/>
      <c r="J167" s="276"/>
      <c r="K167" s="276"/>
      <c r="L167" s="276"/>
      <c r="M167" s="276"/>
      <c r="N167" s="276"/>
      <c r="O167" s="276"/>
      <c r="P167" s="277"/>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75" t="s">
        <v>1601</v>
      </c>
      <c r="B168" s="276"/>
      <c r="C168" s="276"/>
      <c r="D168" s="276"/>
      <c r="E168" s="276"/>
      <c r="F168" s="276"/>
      <c r="G168" s="276"/>
      <c r="H168" s="276"/>
      <c r="I168" s="276"/>
      <c r="J168" s="276"/>
      <c r="K168" s="276"/>
      <c r="L168" s="276"/>
      <c r="M168" s="276"/>
      <c r="N168" s="276"/>
      <c r="O168" s="276"/>
      <c r="P168" s="277"/>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4" customHeight="1" thickTop="1" thickBot="1" x14ac:dyDescent="0.3">
      <c r="A169" s="275" t="s">
        <v>1602</v>
      </c>
      <c r="B169" s="276"/>
      <c r="C169" s="276"/>
      <c r="D169" s="276"/>
      <c r="E169" s="276"/>
      <c r="F169" s="276"/>
      <c r="G169" s="276"/>
      <c r="H169" s="276"/>
      <c r="I169" s="276"/>
      <c r="J169" s="276"/>
      <c r="K169" s="276"/>
      <c r="L169" s="276"/>
      <c r="M169" s="276"/>
      <c r="N169" s="276"/>
      <c r="O169" s="276"/>
      <c r="P169" s="277"/>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75" t="s">
        <v>2458</v>
      </c>
      <c r="B170" s="276"/>
      <c r="C170" s="276"/>
      <c r="D170" s="276"/>
      <c r="E170" s="276"/>
      <c r="F170" s="276"/>
      <c r="G170" s="276"/>
      <c r="H170" s="276"/>
      <c r="I170" s="276"/>
      <c r="J170" s="276"/>
      <c r="K170" s="276"/>
      <c r="L170" s="276"/>
      <c r="M170" s="276"/>
      <c r="N170" s="276"/>
      <c r="O170" s="276"/>
      <c r="P170" s="277"/>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A0BF5BFA-FB62-4220-9912-B60E22D94C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2024-06-07T19:53:51Z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